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officebmtgrp12.office.adroot.bmogc.net\SPM\WIP\Covered Bond Guarantor LP\Investor Report\HTT\2021.10\"/>
    </mc:Choice>
  </mc:AlternateContent>
  <xr:revisionPtr revIDLastSave="0" documentId="13_ncr:1_{1252BF2F-01AF-4F63-84DE-E2F93F82B8AB}" xr6:coauthVersionLast="45" xr6:coauthVersionMax="45" xr10:uidLastSave="{00000000-0000-0000-0000-000000000000}"/>
  <bookViews>
    <workbookView xWindow="-108" yWindow="-108" windowWidth="23256" windowHeight="12576" tabRatio="954"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F1. Optional Sustainable M data" sheetId="19" state="hidden" r:id="rId12"/>
    <sheet name="Temp. Optional COVID 19 imp" sheetId="22" state="hidden" r:id="rId13"/>
    <sheet name="E.g. General" sheetId="15" r:id="rId14"/>
    <sheet name="E.g. Other" sheetId="16" r:id="rId15"/>
    <sheet name="Sheet1" sheetId="23" r:id="rId16"/>
  </sheets>
  <definedNames>
    <definedName name="_xlnm._FilterDatabase" localSheetId="4" hidden="1">'A. HTT General'!$L$112:$L$126</definedName>
    <definedName name="_xlnm._FilterDatabase" localSheetId="5" hidden="1">'B1. HTT Mortgage Assets'!$A$11:$D$187</definedName>
    <definedName name="_xlnm._FilterDatabase" localSheetId="15" hidden="1">Sheet1!$A$1:$B$1</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9">'D. Insert Nat Trans Templ'!$A$1:$R$704</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Introduction!$B$2:$J$41</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9" i="14" l="1"/>
  <c r="S38" i="14"/>
  <c r="S20" i="14" l="1"/>
  <c r="E17" i="23" l="1"/>
  <c r="E16" i="23"/>
  <c r="E15" i="23"/>
  <c r="E14" i="23"/>
  <c r="E13" i="23"/>
  <c r="E12" i="23"/>
  <c r="E11" i="23"/>
  <c r="E10" i="23"/>
  <c r="E9" i="23"/>
  <c r="E8" i="23"/>
  <c r="E7" i="23"/>
  <c r="E6" i="23"/>
  <c r="E5" i="23"/>
  <c r="E4" i="23"/>
  <c r="E3" i="23"/>
  <c r="E2" i="23"/>
  <c r="S37" i="14" l="1"/>
  <c r="S36" i="14"/>
  <c r="S35" i="14"/>
  <c r="S33" i="14"/>
  <c r="S32" i="14"/>
  <c r="S29" i="14"/>
  <c r="S28" i="14"/>
  <c r="S27" i="14"/>
  <c r="S26" i="14"/>
  <c r="S25" i="14"/>
  <c r="S24" i="14"/>
  <c r="S23" i="14"/>
  <c r="S22" i="14"/>
  <c r="S21" i="14"/>
  <c r="D98" i="19" l="1"/>
  <c r="F98" i="19"/>
  <c r="C98" i="19"/>
  <c r="D94" i="19"/>
  <c r="F94" i="19"/>
  <c r="C94" i="19"/>
  <c r="F66" i="19"/>
  <c r="D66" i="19"/>
  <c r="C66" i="19"/>
  <c r="G594" i="19"/>
  <c r="D595" i="19"/>
  <c r="G592" i="19" s="1"/>
  <c r="C595" i="19"/>
  <c r="F591" i="19" s="1"/>
  <c r="F595" i="19" s="1"/>
  <c r="D588" i="19"/>
  <c r="G584" i="19" s="1"/>
  <c r="C588" i="19"/>
  <c r="F579" i="19" s="1"/>
  <c r="D576" i="19"/>
  <c r="G562" i="19" s="1"/>
  <c r="C576" i="19"/>
  <c r="F561" i="19" s="1"/>
  <c r="G582"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58" i="9"/>
  <c r="D360" i="9"/>
  <c r="G357" i="9" s="1"/>
  <c r="C360" i="9"/>
  <c r="F356" i="9" s="1"/>
  <c r="D353" i="9"/>
  <c r="G348" i="9" s="1"/>
  <c r="C353" i="9"/>
  <c r="F347" i="9" s="1"/>
  <c r="D328" i="9"/>
  <c r="G310" i="9" s="1"/>
  <c r="G328" i="9" s="1"/>
  <c r="C328" i="9"/>
  <c r="F310" i="9" s="1"/>
  <c r="F328" i="9" s="1"/>
  <c r="F586" i="19" l="1"/>
  <c r="F553" i="19"/>
  <c r="F239" i="19"/>
  <c r="G252" i="19"/>
  <c r="G591" i="19"/>
  <c r="G356" i="9"/>
  <c r="G358" i="9"/>
  <c r="G359" i="9"/>
  <c r="F346" i="9"/>
  <c r="F352" i="9"/>
  <c r="F350" i="9"/>
  <c r="F348" i="9"/>
  <c r="F274" i="19"/>
  <c r="G349" i="9"/>
  <c r="G239" i="19"/>
  <c r="F327" i="19"/>
  <c r="F461" i="19"/>
  <c r="F474" i="19"/>
  <c r="G346" i="9"/>
  <c r="F351" i="9"/>
  <c r="F349" i="9"/>
  <c r="F359" i="9"/>
  <c r="F357" i="9"/>
  <c r="F368" i="19"/>
  <c r="G461" i="19"/>
  <c r="G474" i="19"/>
  <c r="G553" i="19"/>
  <c r="F575" i="19"/>
  <c r="G593" i="19"/>
  <c r="G595" i="19" s="1"/>
  <c r="G351" i="9"/>
  <c r="G347" i="9"/>
  <c r="G352" i="9"/>
  <c r="G350" i="9"/>
  <c r="F574" i="19"/>
  <c r="G583" i="19"/>
  <c r="F378" i="19"/>
  <c r="F377" i="19"/>
  <c r="G379" i="19"/>
  <c r="F367" i="19"/>
  <c r="G367" i="19"/>
  <c r="G373" i="19"/>
  <c r="G327"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60" i="9" l="1"/>
  <c r="F381" i="19"/>
  <c r="F374" i="19"/>
  <c r="G360" i="9"/>
  <c r="F353" i="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C292" i="8"/>
  <c r="D292" i="8"/>
  <c r="F292" i="8"/>
  <c r="D293" i="8"/>
  <c r="C300" i="8"/>
  <c r="D300" i="8"/>
  <c r="D290" i="8"/>
  <c r="C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D155" i="8"/>
  <c r="G147" i="8" s="1"/>
  <c r="C155" i="8"/>
  <c r="F147" i="8" s="1"/>
  <c r="D129" i="8"/>
  <c r="C129" i="8"/>
  <c r="D100" i="8"/>
  <c r="C100" i="8"/>
  <c r="D77" i="8"/>
  <c r="G80" i="8" s="1"/>
  <c r="C77" i="8"/>
  <c r="C167" i="8" l="1"/>
  <c r="F17" i="22"/>
  <c r="F36" i="9"/>
  <c r="G247" i="9"/>
  <c r="G438" i="9"/>
  <c r="G416"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20" i="9"/>
  <c r="F436"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65" i="8" l="1"/>
  <c r="F166" i="8"/>
  <c r="F164" i="8"/>
  <c r="G144" i="11"/>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F167"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24" authorId="0" shapeId="0" xr:uid="{A3C61CD3-4CD6-4E42-AAE8-D704EFB8422C}">
      <text>
        <r>
          <rPr>
            <b/>
            <sz val="9"/>
            <color indexed="81"/>
            <rFont val="Tahoma"/>
            <family val="2"/>
          </rPr>
          <t>Daniele Westig:</t>
        </r>
        <r>
          <rPr>
            <sz val="9"/>
            <color indexed="81"/>
            <rFont val="Tahoma"/>
            <family val="2"/>
          </rPr>
          <t xml:space="preserve">
corrected a typo</t>
        </r>
      </text>
    </comment>
    <comment ref="C30" authorId="0" shapeId="0" xr:uid="{108B22F7-21F6-49DD-83AB-57B8AC865C44}">
      <text>
        <r>
          <rPr>
            <b/>
            <sz val="9"/>
            <color indexed="81"/>
            <rFont val="Tahoma"/>
            <family val="2"/>
          </rPr>
          <t>Daniele Westig:</t>
        </r>
        <r>
          <rPr>
            <sz val="9"/>
            <color indexed="81"/>
            <rFont val="Tahoma"/>
            <family val="2"/>
          </rPr>
          <t xml:space="preserve">
updated
</t>
        </r>
      </text>
    </comment>
  </commentList>
</comments>
</file>

<file path=xl/sharedStrings.xml><?xml version="1.0" encoding="utf-8"?>
<sst xmlns="http://schemas.openxmlformats.org/spreadsheetml/2006/main" count="5968" uniqueCount="3039">
  <si>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</si>
  <si>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</si>
  <si>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</si>
  <si>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</si>
  <si>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</si>
  <si>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</si>
  <si>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</si>
  <si>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</si>
  <si>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</si>
  <si>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</si>
  <si>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</si>
  <si>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</si>
  <si>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</si>
  <si>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</si>
  <si>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</si>
  <si>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</si>
  <si>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</si>
  <si>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</si>
  <si>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</si>
  <si>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</si>
  <si>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</si>
  <si>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</si>
  <si>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</si>
  <si>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</si>
  <si>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</si>
  <si>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</si>
  <si>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</si>
  <si>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</si>
  <si>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</si>
  <si>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</si>
  <si>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</si>
  <si>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</si>
  <si>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</si>
  <si>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</si>
  <si>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</si>
  <si>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</si>
  <si>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</si>
  <si>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</si>
  <si>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</si>
  <si>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</si>
  <si>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</si>
  <si>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</si>
  <si>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</si>
  <si>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</si>
  <si>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</si>
  <si>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</si>
  <si>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</si>
  <si>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</si>
  <si>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</si>
  <si>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</si>
  <si>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</si>
  <si>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</si>
  <si>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</si>
  <si>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</si>
  <si>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</si>
  <si>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</si>
  <si>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</si>
  <si>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</si>
  <si>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</si>
  <si>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</si>
  <si>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</si>
  <si>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</si>
  <si>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</si>
  <si>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</si>
  <si>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</si>
  <si>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</si>
  <si>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</si>
  <si>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</si>
  <si>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</si>
  <si>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</si>
  <si>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</si>
  <si>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</si>
  <si>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</si>
  <si>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</si>
  <si>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</si>
  <si>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</si>
  <si>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</si>
  <si>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</si>
  <si>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</si>
  <si>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</si>
  <si>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</si>
  <si>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</si>
  <si>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</si>
  <si>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</si>
  <si>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</si>
  <si>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</si>
  <si>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</si>
  <si>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</si>
  <si>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</si>
  <si>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</si>
  <si>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</si>
  <si>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</si>
  <si>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</si>
  <si>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</si>
  <si>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</si>
  <si>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</si>
  <si>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</si>
  <si>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</si>
  <si>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</si>
  <si>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</si>
  <si>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</si>
  <si>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</si>
  <si>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</si>
  <si>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</si>
  <si>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</si>
  <si>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</si>
  <si>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</si>
  <si>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</si>
  <si>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</si>
  <si>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</si>
  <si>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</si>
  <si>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</si>
  <si>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</si>
  <si>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</si>
  <si>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</si>
  <si>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</si>
  <si>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</si>
  <si>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</si>
  <si>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</si>
  <si>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</si>
  <si>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</si>
  <si>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</si>
  <si>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</si>
  <si>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</si>
  <si>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</si>
  <si>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</si>
  <si>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</si>
  <si>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</si>
  <si>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</si>
  <si>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</si>
  <si>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</si>
  <si>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</si>
  <si>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</si>
  <si>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</si>
  <si>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</si>
  <si>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</si>
  <si>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</si>
  <si>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</si>
  <si>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</si>
  <si>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</si>
  <si>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</si>
  <si>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</si>
  <si>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</si>
  <si>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</si>
  <si>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</si>
  <si>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</si>
  <si>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</si>
  <si>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</si>
  <si>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</si>
  <si>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</si>
  <si>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</si>
  <si>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</si>
  <si>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</si>
  <si>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</si>
  <si>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</si>
  <si>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</si>
  <si>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</si>
  <si>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</si>
  <si>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</si>
  <si>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</si>
  <si>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</si>
  <si>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</si>
  <si>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</si>
  <si>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</si>
  <si>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</si>
  <si>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</si>
  <si>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</si>
  <si>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</si>
  <si>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</si>
  <si>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</si>
  <si>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</si>
  <si>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</si>
  <si>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</si>
  <si>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</si>
  <si>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</si>
  <si>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</si>
  <si>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</si>
  <si>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</si>
  <si>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</si>
  <si>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</si>
  <si>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</si>
  <si>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</si>
  <si>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</si>
  <si>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</si>
  <si>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</si>
  <si>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</si>
  <si>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</si>
  <si>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</si>
  <si>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</si>
  <si>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</si>
  <si>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</si>
  <si>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</si>
  <si>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</si>
  <si>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</si>
  <si>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</si>
  <si>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</si>
  <si>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</si>
  <si>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</si>
  <si>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</si>
  <si>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</si>
  <si>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</si>
  <si>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</si>
  <si>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</si>
  <si>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</si>
  <si>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</si>
  <si>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</si>
  <si>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</si>
  <si>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</si>
  <si>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</si>
  <si>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</si>
  <si>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</si>
  <si>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</si>
  <si>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</si>
  <si>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</si>
  <si>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</si>
  <si>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</si>
  <si>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</si>
  <si>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</si>
  <si>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</si>
  <si>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</si>
  <si>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</si>
  <si>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</si>
  <si>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</si>
  <si>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</si>
  <si>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</si>
  <si>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</si>
  <si>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</si>
  <si>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</si>
  <si>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</si>
  <si>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</si>
  <si>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</si>
  <si>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</si>
  <si>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</si>
  <si>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</si>
  <si>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</si>
  <si>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</si>
  <si>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</si>
  <si>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</si>
  <si>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</si>
  <si>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</si>
  <si>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</si>
  <si>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</si>
  <si>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</si>
  <si>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</si>
  <si>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</si>
  <si>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</si>
  <si>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</si>
  <si>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</si>
  <si>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</si>
  <si>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</si>
  <si>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</si>
  <si>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</si>
  <si>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</si>
  <si>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</si>
  <si>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</si>
  <si>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</si>
  <si>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</si>
  <si>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</si>
  <si>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</si>
  <si>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</si>
  <si>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</si>
  <si>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</si>
  <si>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</si>
  <si>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</si>
  <si>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</si>
  <si>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</si>
  <si>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</si>
  <si>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</si>
  <si>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</si>
  <si>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</si>
  <si>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</si>
  <si>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</si>
  <si>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</si>
  <si>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</si>
  <si>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</si>
  <si>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</si>
  <si>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</si>
  <si>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</si>
  <si>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</si>
  <si>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</si>
  <si>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</si>
  <si>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</si>
  <si>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</si>
  <si>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</si>
  <si>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</si>
  <si>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</si>
  <si>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</si>
  <si>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</si>
  <si>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</si>
  <si>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</si>
  <si>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</si>
  <si>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</si>
  <si>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</si>
  <si>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</si>
  <si>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</si>
  <si>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</si>
  <si>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</si>
  <si>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</si>
  <si>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</si>
  <si>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</si>
  <si>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</si>
  <si>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</si>
  <si>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</si>
  <si>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</si>
  <si>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</si>
  <si>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</si>
  <si>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</si>
  <si>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</si>
  <si>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</si>
  <si>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</si>
  <si>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</si>
  <si>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</si>
  <si>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</si>
  <si>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</si>
  <si>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</si>
  <si>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</si>
  <si>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</si>
  <si>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</si>
  <si>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</si>
  <si>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</si>
  <si>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</si>
  <si>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</si>
  <si>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</si>
  <si>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</si>
  <si>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</si>
  <si>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</si>
  <si>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</si>
  <si>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</si>
  <si>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</si>
  <si>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</si>
  <si>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</si>
  <si>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</si>
  <si>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</si>
  <si>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</si>
  <si>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</si>
  <si>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</si>
  <si>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</si>
  <si>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</si>
  <si>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</si>
  <si>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</si>
  <si>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</si>
  <si>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</si>
  <si>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</si>
  <si>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</si>
  <si>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</si>
  <si>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</si>
  <si>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</si>
  <si>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</si>
  <si>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</si>
  <si>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</si>
  <si>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</si>
  <si>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</si>
  <si>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</si>
  <si>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</si>
  <si>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</si>
  <si>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</si>
  <si>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</si>
  <si>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</si>
  <si>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</si>
  <si>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</si>
  <si>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</si>
  <si>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</si>
  <si>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</si>
  <si>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</si>
  <si>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</si>
  <si>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</si>
  <si>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</si>
  <si>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</si>
  <si>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</si>
  <si>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</si>
  <si>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</si>
  <si>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</si>
  <si>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</si>
  <si>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</si>
  <si>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</si>
  <si>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</si>
  <si>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</si>
  <si>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</si>
  <si>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</si>
  <si>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</si>
  <si>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</si>
  <si>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</si>
  <si>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</si>
  <si>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</si>
  <si>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</si>
  <si>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</si>
  <si>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</si>
  <si>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</si>
  <si>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</si>
  <si>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</si>
  <si>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</si>
  <si>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</si>
  <si>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</si>
  <si>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</si>
  <si>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</si>
  <si>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</si>
  <si>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</si>
  <si>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</si>
  <si>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</si>
  <si>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</si>
  <si>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</si>
  <si>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</si>
  <si>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</si>
  <si>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</si>
  <si>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</si>
  <si>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</si>
  <si>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</si>
  <si>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</si>
  <si>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</si>
  <si>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</si>
  <si>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</si>
  <si>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</si>
  <si>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</si>
  <si>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</si>
  <si>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</si>
  <si>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</si>
  <si>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</si>
  <si>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</si>
  <si>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</si>
  <si>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</si>
  <si>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</si>
  <si>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</si>
  <si>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</si>
  <si>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</si>
  <si>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</si>
  <si>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</si>
  <si>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</si>
  <si>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</si>
  <si>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</si>
  <si>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</si>
  <si>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</si>
  <si>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</si>
  <si>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</si>
  <si>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</si>
  <si>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</si>
  <si>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</si>
  <si>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</si>
  <si>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</si>
  <si>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</si>
  <si>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</si>
  <si>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</si>
  <si>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</si>
  <si>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</si>
  <si>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</si>
  <si>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</si>
  <si>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</si>
  <si>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</si>
  <si>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</si>
  <si>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</si>
  <si>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</si>
  <si>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</si>
  <si>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</si>
  <si>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</si>
  <si>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</si>
  <si>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</si>
  <si>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</si>
  <si>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</si>
  <si>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</si>
  <si>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</si>
  <si>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</si>
  <si>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</si>
  <si>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</si>
  <si>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</si>
  <si>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</si>
  <si>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</si>
  <si>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</si>
  <si>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</si>
  <si>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</si>
  <si>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</si>
  <si>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</si>
  <si>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</si>
  <si>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</si>
  <si>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</si>
  <si>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</si>
  <si>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</si>
  <si>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</si>
  <si>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</si>
  <si>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</si>
  <si>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</si>
  <si>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</si>
  <si>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</si>
  <si>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</si>
  <si>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</si>
  <si>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</si>
  <si>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</si>
  <si>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</si>
  <si>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</si>
  <si>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</si>
  <si>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</si>
  <si>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</si>
  <si>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</si>
  <si>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</si>
  <si>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</si>
  <si>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</si>
  <si>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</si>
  <si>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</si>
  <si>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</si>
  <si>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</si>
  <si>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</si>
  <si>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</si>
  <si>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</si>
  <si>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</si>
  <si>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</si>
  <si>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</si>
  <si>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</si>
  <si>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</si>
  <si>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</si>
  <si>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</si>
  <si>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</si>
  <si>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</si>
  <si>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</si>
  <si>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</si>
  <si>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</si>
  <si>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</si>
  <si>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</si>
  <si>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</si>
  <si>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</si>
  <si>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</si>
  <si>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</si>
  <si>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</si>
  <si>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</si>
  <si>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</si>
  <si>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</si>
  <si>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</si>
  <si>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</si>
  <si>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</si>
  <si>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</si>
  <si>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</si>
  <si>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</si>
  <si>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</si>
  <si>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</si>
  <si>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</si>
  <si>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</si>
  <si>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</si>
  <si>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</si>
  <si>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</si>
  <si>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</si>
  <si>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</si>
  <si>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</si>
  <si>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</si>
  <si>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</si>
  <si>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</si>
  <si>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</si>
  <si>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</si>
  <si>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</si>
  <si>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</si>
  <si>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</si>
  <si>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</si>
  <si>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</si>
  <si>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</si>
  <si>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</si>
  <si>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</si>
  <si>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</si>
  <si>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</si>
  <si>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</si>
  <si>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</si>
  <si>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</si>
  <si>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</si>
  <si>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</si>
  <si>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</si>
  <si>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</si>
  <si>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</si>
  <si>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</si>
  <si>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</si>
  <si>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</si>
  <si>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</si>
  <si>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</si>
  <si>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</si>
  <si>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</si>
  <si>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</si>
  <si>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</si>
  <si>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</si>
  <si>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</si>
  <si>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</si>
  <si>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</si>
  <si>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</si>
  <si>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</si>
  <si>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</si>
  <si>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</si>
  <si>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</si>
  <si>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</si>
  <si>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</si>
  <si>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</si>
  <si>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</si>
  <si>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</si>
  <si>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</si>
  <si>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</si>
  <si>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</si>
  <si>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</si>
  <si>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</si>
  <si>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</si>
  <si>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</si>
  <si>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</si>
  <si>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</si>
  <si>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</si>
  <si>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</si>
  <si>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</si>
  <si>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</si>
  <si>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</si>
  <si>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</si>
  <si>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</si>
  <si>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</si>
  <si>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</si>
  <si>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</si>
  <si>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</si>
  <si>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</si>
  <si>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</si>
  <si>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</si>
  <si>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</si>
  <si>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</si>
  <si>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</si>
  <si>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</si>
  <si>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</si>
  <si>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</si>
  <si>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</si>
  <si>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</si>
  <si>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</si>
  <si>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</si>
  <si>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</si>
  <si>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</si>
  <si>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</si>
  <si>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</si>
  <si>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</si>
  <si>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</si>
  <si>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</si>
  <si>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</si>
  <si>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</si>
  <si>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</si>
  <si>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</si>
  <si>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</si>
  <si>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</si>
  <si>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</si>
  <si>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</si>
  <si>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</si>
  <si>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</si>
  <si>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</si>
  <si>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</si>
  <si>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</si>
  <si>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</si>
  <si>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</si>
  <si>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</si>
  <si>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</si>
  <si>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</si>
  <si>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</si>
  <si>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</si>
  <si>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</si>
  <si>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</si>
  <si>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</si>
  <si>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</si>
  <si>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</si>
  <si>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</si>
  <si>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</si>
  <si>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</si>
  <si>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</si>
  <si>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</si>
  <si>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</si>
  <si>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</si>
  <si>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</si>
  <si>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</si>
  <si>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</si>
  <si>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</si>
  <si>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</si>
  <si>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</si>
  <si>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</si>
  <si>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</si>
  <si>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</si>
  <si>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</si>
  <si>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</si>
  <si>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</si>
  <si>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</si>
  <si>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</si>
  <si>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</si>
  <si>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</si>
  <si>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</si>
  <si>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</si>
  <si>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</si>
  <si>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</si>
  <si>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</si>
  <si>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</si>
  <si>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</si>
  <si>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</si>
  <si>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</si>
  <si>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</si>
  <si>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</si>
  <si>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</si>
  <si>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</si>
  <si>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</si>
  <si>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</si>
  <si>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</si>
  <si>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</si>
  <si>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</si>
  <si>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</si>
  <si>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</si>
  <si>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</si>
  <si>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</si>
  <si>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</si>
  <si>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</si>
  <si>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</si>
  <si>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</si>
  <si>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</si>
  <si>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</si>
  <si>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</si>
  <si>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</si>
  <si>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</si>
  <si>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</si>
  <si>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</si>
  <si>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</si>
  <si>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</si>
  <si>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</si>
  <si>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</si>
  <si>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</si>
  <si>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</si>
  <si>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</si>
  <si>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</si>
  <si>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</si>
  <si>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</si>
  <si>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</si>
  <si>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</si>
  <si>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</si>
  <si>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</si>
  <si>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</si>
  <si>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</si>
  <si>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</si>
  <si>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</si>
  <si>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</si>
  <si>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</si>
  <si>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</si>
  <si>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</si>
  <si>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</si>
  <si>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</si>
  <si>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</si>
  <si>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</si>
  <si>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</si>
  <si>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</si>
  <si>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</si>
  <si>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</si>
  <si>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</si>
  <si>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</si>
  <si>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</si>
  <si>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</si>
  <si>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</si>
  <si>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</si>
  <si>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</si>
  <si>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</si>
  <si>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</si>
  <si>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</si>
  <si>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</si>
  <si>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</si>
  <si>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</si>
  <si>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</si>
  <si>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</si>
  <si>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</si>
  <si>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</si>
  <si>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</si>
  <si>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</si>
  <si>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</si>
  <si>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</si>
  <si>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</si>
  <si>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</si>
  <si>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</si>
  <si>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</si>
  <si>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</si>
  <si>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</si>
  <si>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</si>
  <si>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</si>
  <si>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</si>
  <si>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</si>
  <si>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</si>
  <si>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</si>
  <si>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</si>
  <si>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</si>
  <si>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</si>
  <si>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</si>
  <si>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</si>
  <si>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</si>
  <si>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</si>
  <si>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</si>
  <si>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</si>
  <si>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</si>
  <si>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</si>
  <si>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</si>
  <si>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</si>
  <si>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</si>
  <si>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</si>
  <si>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</si>
  <si>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</si>
  <si>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</si>
  <si>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</si>
  <si>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</si>
  <si>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</si>
  <si>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</si>
  <si>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</si>
  <si>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</si>
  <si>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</si>
  <si>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</si>
  <si>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</si>
  <si>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</si>
  <si>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</si>
  <si>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</si>
  <si>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</si>
  <si>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</si>
  <si>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</si>
  <si>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</si>
  <si>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</si>
  <si>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</si>
  <si>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</si>
  <si>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</si>
  <si>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</si>
  <si>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</si>
  <si>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</si>
  <si>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</si>
  <si>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</si>
  <si>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</si>
  <si>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</si>
  <si>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</si>
  <si>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</si>
  <si>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</si>
  <si>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</si>
  <si>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</si>
  <si>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</si>
  <si>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</si>
  <si>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</si>
  <si>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</si>
  <si>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</si>
  <si>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</si>
  <si>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</si>
  <si>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</si>
  <si>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</si>
  <si>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</si>
  <si>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</si>
  <si>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</si>
  <si>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</si>
  <si>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</si>
  <si>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</si>
  <si>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</si>
  <si>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</si>
  <si>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</si>
  <si>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</si>
  <si>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</si>
  <si>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</si>
  <si>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</si>
  <si>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</si>
  <si>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</si>
  <si>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</si>
  <si>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</si>
  <si>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</si>
  <si>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</si>
  <si>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</si>
  <si>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</si>
  <si>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</si>
  <si>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</si>
  <si>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</si>
  <si>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</si>
  <si>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</si>
  <si>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</si>
  <si>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</si>
  <si>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</si>
  <si>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</si>
  <si>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</si>
  <si>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</si>
  <si>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</si>
  <si>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</si>
  <si>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</si>
  <si>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</si>
  <si>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</si>
  <si>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</si>
  <si>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</si>
  <si>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</si>
  <si>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</si>
  <si>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</si>
  <si>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</si>
  <si>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</si>
  <si>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</si>
  <si>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</si>
  <si>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</si>
  <si>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</si>
  <si>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</si>
  <si>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</si>
  <si>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</si>
  <si>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</si>
  <si>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</si>
  <si>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</si>
  <si>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</si>
  <si>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</si>
  <si>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</si>
  <si>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</si>
  <si>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</si>
  <si>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</si>
  <si>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</si>
  <si>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</si>
  <si>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</si>
  <si>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</si>
  <si>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</si>
  <si>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</si>
  <si>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</si>
  <si>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</si>
  <si>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</si>
  <si>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</si>
  <si>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</si>
  <si>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</si>
  <si>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</si>
  <si>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</si>
  <si>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</si>
  <si>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</si>
  <si>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</si>
  <si>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</si>
  <si>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</si>
  <si>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</si>
  <si>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</si>
  <si>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</si>
  <si>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</si>
  <si>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</si>
  <si>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</si>
  <si>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</si>
  <si>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</si>
  <si>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</si>
  <si>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</si>
  <si>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</si>
  <si>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</si>
  <si>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</si>
  <si>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</si>
  <si>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</si>
  <si>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</si>
  <si>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</si>
  <si>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</si>
  <si>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</si>
  <si>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</si>
  <si>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</si>
  <si>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</si>
  <si>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</si>
  <si>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</si>
  <si>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</si>
  <si>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</si>
  <si>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</si>
  <si>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</si>
  <si>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</si>
  <si>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</si>
  <si>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</si>
  <si>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</si>
  <si>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</si>
  <si>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</si>
  <si>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</si>
  <si>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</si>
  <si>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</si>
  <si>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</si>
  <si>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</si>
  <si>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</si>
  <si>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</si>
  <si>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</si>
  <si>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</si>
  <si>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</si>
  <si>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</si>
  <si>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</si>
  <si>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</si>
  <si>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</si>
  <si>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</si>
  <si>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</si>
  <si>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</si>
  <si>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</si>
  <si>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</si>
  <si>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</si>
  <si>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</si>
  <si>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</si>
  <si>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</si>
  <si>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</si>
  <si>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</si>
  <si>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</si>
  <si>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</si>
  <si>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</si>
  <si>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</si>
  <si>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</si>
  <si>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</si>
  <si>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</si>
  <si>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</si>
  <si>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</si>
  <si>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</si>
  <si>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</si>
  <si>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</si>
  <si>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</si>
  <si>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</si>
  <si>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</si>
  <si>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</si>
  <si>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</si>
  <si>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</si>
  <si>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</si>
  <si>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</si>
  <si>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</si>
  <si>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</si>
  <si>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</si>
  <si>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</si>
  <si>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</si>
  <si>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</si>
  <si>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</si>
  <si>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</si>
  <si>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</si>
  <si>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</si>
  <si>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</si>
  <si>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</si>
  <si>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</si>
  <si>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</si>
  <si>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</si>
  <si>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</si>
  <si>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</si>
  <si>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</si>
  <si>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</si>
  <si>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</si>
  <si>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</si>
  <si>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</si>
  <si>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</si>
  <si>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</si>
  <si>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</si>
  <si>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</si>
  <si>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</si>
  <si>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</si>
  <si>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</si>
  <si>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</si>
  <si>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</si>
  <si>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</si>
  <si>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</si>
  <si>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</si>
  <si>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</si>
  <si>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</si>
  <si>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</si>
  <si>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</si>
  <si>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</si>
  <si>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</si>
  <si>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</si>
  <si>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</si>
  <si>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</si>
  <si>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</si>
  <si>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</si>
  <si>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</si>
  <si>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</si>
  <si>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</si>
  <si>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</si>
  <si>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</si>
  <si>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</si>
  <si>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</si>
  <si>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</si>
  <si>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</si>
  <si>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</si>
  <si>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</si>
  <si>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</si>
  <si>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</si>
  <si>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</si>
  <si>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</si>
  <si>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</si>
  <si>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</si>
  <si>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</si>
  <si>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</si>
  <si>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</si>
  <si>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</si>
  <si>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</si>
  <si>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</si>
  <si>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</si>
  <si>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</si>
  <si>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</si>
  <si>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</si>
  <si>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</si>
  <si>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</si>
  <si>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</si>
  <si>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</si>
  <si>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</si>
  <si>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</si>
  <si>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</si>
  <si>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</si>
  <si>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</si>
  <si>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</si>
  <si>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</si>
  <si>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</si>
  <si>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</si>
  <si>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</si>
  <si>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</si>
  <si>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</si>
  <si>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</si>
  <si>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</si>
  <si>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</si>
  <si>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</si>
  <si>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</si>
  <si>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</si>
  <si>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</si>
  <si>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</si>
  <si>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</si>
  <si>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</si>
  <si>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</si>
  <si>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</si>
  <si>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</si>
  <si>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</si>
  <si>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</si>
  <si>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</si>
  <si>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</si>
  <si>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</si>
  <si>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</si>
  <si>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</si>
  <si>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</si>
  <si>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</si>
  <si>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</si>
  <si>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</si>
  <si>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</si>
  <si>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</si>
  <si>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</si>
  <si>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</si>
  <si>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</si>
  <si>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</si>
  <si>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</si>
  <si>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</si>
  <si>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</si>
  <si>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</si>
  <si>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</si>
  <si>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</si>
  <si>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</si>
  <si>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</si>
  <si>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</si>
  <si>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</si>
  <si>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</si>
  <si>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</si>
  <si>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</si>
  <si>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</si>
  <si>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</si>
  <si>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</si>
  <si>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</si>
  <si>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</si>
  <si>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</si>
  <si>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</si>
  <si>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</si>
  <si>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</si>
  <si>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</si>
  <si>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</si>
  <si>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</si>
  <si>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</si>
  <si>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</si>
  <si>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</si>
  <si>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</si>
  <si>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</si>
  <si>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</si>
  <si>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</si>
  <si>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</si>
  <si>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</si>
  <si>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</si>
  <si>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</si>
  <si>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</si>
  <si>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</si>
  <si>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</si>
  <si>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</si>
  <si>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</si>
  <si>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</si>
  <si>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</si>
  <si>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</si>
  <si>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</si>
  <si>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</si>
  <si>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</si>
  <si>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</si>
  <si>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</si>
  <si>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</si>
  <si>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</si>
  <si>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</si>
  <si>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</si>
  <si>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</si>
  <si>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</si>
  <si>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</si>
  <si>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</si>
  <si>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</si>
  <si>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</si>
  <si>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</si>
  <si>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</si>
  <si>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</si>
  <si>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</si>
  <si>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</si>
  <si>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</si>
  <si>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</si>
  <si>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</si>
  <si>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</si>
  <si>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</si>
  <si>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</si>
  <si>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</si>
  <si>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</si>
  <si>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</si>
  <si>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</si>
  <si>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</si>
  <si>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</si>
  <si>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</si>
  <si>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</si>
  <si>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</si>
  <si>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</si>
  <si>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</si>
  <si>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</si>
  <si>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</si>
  <si>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</si>
  <si>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</si>
  <si>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</si>
  <si>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</si>
  <si>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</si>
  <si>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</si>
  <si>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</si>
  <si>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</si>
  <si>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</si>
  <si>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</si>
  <si>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</si>
  <si>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</si>
  <si>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</si>
  <si>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</si>
  <si>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</si>
  <si>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</si>
  <si>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</si>
  <si>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</si>
  <si>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</si>
  <si>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</si>
  <si>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</si>
  <si>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</si>
  <si>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</si>
  <si>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</si>
  <si>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</si>
  <si>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</si>
  <si>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</si>
  <si>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</si>
  <si>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</si>
  <si>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</si>
  <si>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</si>
  <si>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</si>
  <si>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</si>
  <si>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</si>
  <si>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</si>
  <si>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</si>
  <si>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</si>
  <si>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</si>
  <si>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</si>
  <si>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</si>
  <si>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</si>
  <si>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</si>
  <si>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</si>
  <si>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</si>
  <si>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</si>
  <si>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</si>
  <si>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</si>
  <si>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</si>
  <si>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</si>
  <si>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</si>
  <si>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</si>
  <si>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</si>
  <si>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</si>
  <si>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</si>
  <si>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</si>
  <si>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</si>
  <si>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</si>
  <si>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</si>
  <si>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</si>
  <si>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</si>
  <si>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</si>
  <si>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</si>
  <si>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</si>
  <si>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</si>
  <si>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</si>
  <si>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</si>
  <si>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</si>
  <si>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</si>
  <si>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</si>
  <si>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</si>
  <si>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</si>
  <si>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</si>
  <si>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</si>
  <si>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</si>
  <si>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</si>
  <si>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</si>
  <si>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</si>
  <si>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</si>
  <si>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</si>
  <si>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</si>
  <si>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</si>
  <si>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</si>
  <si>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</si>
  <si>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</si>
  <si>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</si>
  <si>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</si>
  <si>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</si>
  <si>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</si>
  <si>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</si>
  <si>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</si>
  <si>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</si>
  <si>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</si>
  <si>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</si>
  <si>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</si>
  <si>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</si>
  <si>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</si>
  <si>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</si>
  <si>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</si>
  <si>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</si>
  <si>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</si>
  <si>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</si>
  <si>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</si>
  <si>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</si>
  <si>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</si>
  <si>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</si>
  <si>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</si>
  <si>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</si>
  <si>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</si>
  <si>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</si>
  <si>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</si>
  <si>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</si>
  <si>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</si>
  <si>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</si>
  <si>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</si>
  <si>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</si>
  <si>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</si>
  <si>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</si>
  <si>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</si>
  <si>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</si>
  <si>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</si>
  <si>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</si>
  <si>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</si>
  <si>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</si>
  <si>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</si>
  <si>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</si>
  <si>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</si>
  <si>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</si>
  <si>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</si>
  <si>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</si>
  <si>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</si>
  <si>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</si>
  <si>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</si>
  <si>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</si>
  <si>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</si>
  <si>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</si>
  <si>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</si>
  <si>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</si>
  <si>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</si>
  <si>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</si>
  <si>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</si>
  <si>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</si>
  <si>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</si>
  <si>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</si>
  <si>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</si>
  <si>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</si>
  <si>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</si>
  <si>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</si>
  <si>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</si>
  <si>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</si>
  <si>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</si>
  <si>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</si>
  <si>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</si>
  <si>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</si>
  <si>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</si>
  <si>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</si>
  <si>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</si>
  <si>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</si>
  <si>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</si>
  <si>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</si>
  <si>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</si>
  <si>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</si>
  <si>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</si>
  <si>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</si>
  <si>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</si>
  <si>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</si>
  <si>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</si>
  <si>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</si>
  <si>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</si>
  <si>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</si>
  <si>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</si>
  <si>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</si>
  <si>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</si>
  <si>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</si>
  <si>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</si>
  <si>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</si>
  <si>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</si>
  <si>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</si>
  <si>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</si>
  <si>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</si>
  <si>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</si>
  <si>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</si>
  <si>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</si>
  <si>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</si>
  <si>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</si>
  <si>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</si>
  <si>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</si>
  <si>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</si>
  <si>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</si>
  <si>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</si>
  <si>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</si>
  <si>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</si>
  <si>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</si>
  <si>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</si>
  <si>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</si>
  <si>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</si>
  <si>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</si>
  <si>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</si>
  <si>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</si>
  <si>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</si>
  <si>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</si>
  <si>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</si>
  <si>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</si>
  <si>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</si>
  <si>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</si>
  <si>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</si>
  <si>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</si>
  <si>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</si>
  <si>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</si>
  <si>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</si>
  <si>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</si>
  <si>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</si>
  <si>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</si>
  <si>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</si>
  <si>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</si>
  <si>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</si>
  <si>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</si>
  <si>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</si>
  <si>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</si>
  <si>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</si>
  <si>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</si>
  <si>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</si>
  <si>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</si>
  <si>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</si>
  <si>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</si>
  <si>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</si>
  <si>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</si>
  <si>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</si>
  <si>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</si>
  <si>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</si>
  <si>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</si>
  <si>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</si>
  <si>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</si>
  <si>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</si>
  <si>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</si>
  <si>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</si>
  <si>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</si>
  <si>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</si>
  <si>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</si>
  <si>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</si>
  <si>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</si>
  <si>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</si>
  <si>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</si>
  <si>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</si>
  <si>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</si>
  <si>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</si>
  <si>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</si>
  <si>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</si>
  <si>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</si>
  <si>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</si>
  <si>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</si>
  <si>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</si>
  <si>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</si>
  <si>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</si>
  <si>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</si>
  <si>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</si>
  <si>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</si>
  <si>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</si>
  <si>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</si>
  <si>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</si>
  <si>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</si>
  <si>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</si>
  <si>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</si>
  <si>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</si>
  <si>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</si>
  <si>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</si>
  <si>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</si>
  <si>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</si>
  <si>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</si>
  <si>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</si>
  <si>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</si>
  <si>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</si>
  <si>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</si>
  <si>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</si>
  <si>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</si>
  <si>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</si>
  <si>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</si>
  <si>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</si>
  <si>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</si>
  <si>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</si>
  <si>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</si>
  <si>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</si>
  <si>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</si>
  <si>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</si>
  <si>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</si>
  <si>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</si>
  <si>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</si>
  <si>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</si>
  <si>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</si>
  <si>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</si>
  <si>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</si>
  <si>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</si>
  <si>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</si>
  <si>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</si>
  <si>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</si>
  <si>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</si>
  <si>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</si>
  <si>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</si>
  <si>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</si>
  <si>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</si>
  <si>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</si>
  <si>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</si>
  <si>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</si>
  <si>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</si>
  <si>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</si>
  <si>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</si>
  <si>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</si>
  <si>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</si>
  <si>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</si>
  <si>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</si>
  <si>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</si>
  <si>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</si>
  <si>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</si>
  <si>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</si>
  <si>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</si>
  <si>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</si>
  <si>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</si>
  <si>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</si>
  <si>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</si>
  <si>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</si>
  <si>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</si>
  <si>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</si>
  <si>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</si>
  <si>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</si>
  <si>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</si>
  <si>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</si>
  <si>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</si>
  <si>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</si>
  <si>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</si>
  <si>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</si>
  <si>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</si>
  <si>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</si>
  <si>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</si>
  <si>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</si>
  <si>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</si>
  <si>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</si>
  <si>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</si>
  <si>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</si>
  <si>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</si>
  <si>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</si>
  <si>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</si>
  <si>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</si>
  <si>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</si>
  <si>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</si>
  <si>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</si>
  <si>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</si>
  <si>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</si>
  <si>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</si>
  <si>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</si>
  <si>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</si>
  <si>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</si>
  <si>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</si>
  <si>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</si>
  <si>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</si>
  <si>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</si>
  <si>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</si>
  <si>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</si>
  <si>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</si>
  <si>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</si>
  <si>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</si>
  <si>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</si>
  <si>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</si>
  <si>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</si>
  <si>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</si>
  <si>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</si>
  <si>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</si>
  <si>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</si>
  <si>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</si>
  <si>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</si>
  <si>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</si>
  <si>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</si>
  <si>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</si>
  <si>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</si>
  <si>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</si>
  <si>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</si>
  <si>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</si>
  <si>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</si>
  <si>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</si>
  <si>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</si>
  <si>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</si>
  <si>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</si>
  <si>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</si>
  <si>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</si>
  <si>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</si>
  <si>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</si>
  <si>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</si>
  <si>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</si>
  <si>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</si>
  <si>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</si>
  <si>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</si>
  <si>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</si>
  <si>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</si>
  <si>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</si>
  <si>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</si>
  <si>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</si>
  <si>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</si>
  <si>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</si>
  <si>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</si>
  <si>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</si>
  <si>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</si>
  <si>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</si>
  <si>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</si>
  <si>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</si>
  <si>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</si>
  <si>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</si>
  <si>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</si>
  <si>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</si>
  <si>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</si>
  <si>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</si>
  <si>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</si>
  <si>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</si>
  <si>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</si>
  <si>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</si>
  <si>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</si>
  <si>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</si>
  <si>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</si>
  <si>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</si>
  <si>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</si>
  <si>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</si>
  <si>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</si>
  <si>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</si>
  <si>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</si>
  <si>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</si>
  <si>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</si>
  <si>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</si>
  <si>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</si>
  <si>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</si>
  <si>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</si>
  <si>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</si>
  <si>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</si>
  <si>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</si>
  <si>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</si>
  <si>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</si>
  <si>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</si>
  <si>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</si>
  <si>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</si>
  <si>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</si>
  <si>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</si>
  <si>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</si>
  <si>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</si>
  <si>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</si>
  <si>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</si>
  <si>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</si>
  <si>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</si>
  <si>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</si>
  <si>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</si>
  <si>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</si>
  <si>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</si>
  <si>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</si>
  <si>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</si>
  <si>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</si>
  <si>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</si>
  <si>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</si>
  <si>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</si>
  <si>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</si>
  <si>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</si>
  <si>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</si>
  <si>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</si>
  <si>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</si>
  <si>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</si>
  <si>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</si>
  <si>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</si>
  <si>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</si>
  <si>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</si>
  <si>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</si>
  <si>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</si>
  <si>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</si>
  <si>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</si>
  <si>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</si>
  <si>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</si>
  <si>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</si>
  <si>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</si>
  <si>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</si>
  <si>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</si>
  <si>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</si>
  <si>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</si>
  <si>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</si>
  <si>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</si>
  <si>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</si>
  <si>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</si>
  <si>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</si>
  <si>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</si>
  <si>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</si>
  <si>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</si>
  <si>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</si>
  <si>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</si>
  <si>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</si>
  <si>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</si>
  <si>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</si>
  <si>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</si>
  <si>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</si>
  <si>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</si>
  <si>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</si>
  <si>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</si>
  <si>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</si>
  <si>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</si>
  <si>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</si>
  <si>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</si>
  <si>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</si>
  <si>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</si>
  <si>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</si>
  <si>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</si>
  <si>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</si>
  <si>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</si>
  <si>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</si>
  <si>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</si>
  <si>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</si>
  <si>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</si>
  <si>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</si>
  <si>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</si>
  <si>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</si>
  <si>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</si>
  <si>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</si>
  <si>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</si>
  <si>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</si>
  <si>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</si>
  <si>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</si>
  <si>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</si>
  <si>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</si>
  <si>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</si>
  <si>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</si>
  <si>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</si>
  <si>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</si>
  <si>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</si>
  <si>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</si>
  <si>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</si>
  <si>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</si>
  <si>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</si>
  <si>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</si>
  <si>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</si>
  <si>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</si>
  <si>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</si>
  <si>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</si>
  <si>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</si>
  <si>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</si>
  <si>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</si>
  <si>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</si>
  <si>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</si>
  <si>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</si>
  <si>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</si>
  <si>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</si>
  <si>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</si>
  <si>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</si>
  <si>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</si>
  <si>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</si>
  <si>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</si>
  <si>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</si>
  <si>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</si>
  <si>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</si>
  <si>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</si>
  <si>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</si>
  <si>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</si>
  <si>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</si>
  <si>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</si>
  <si>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</si>
  <si>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</si>
  <si>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</si>
  <si>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</si>
  <si>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</si>
  <si>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</si>
  <si>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</si>
  <si>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</si>
  <si>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</si>
  <si>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</si>
  <si>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</si>
  <si>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</si>
  <si>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</si>
  <si>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</si>
  <si>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</si>
  <si>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</si>
  <si>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</si>
  <si>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</si>
  <si>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</si>
  <si>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</si>
  <si>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</si>
  <si>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</si>
  <si>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</si>
  <si>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</si>
  <si>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</si>
  <si>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</si>
  <si>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</si>
  <si>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</si>
  <si>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</si>
  <si>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</si>
  <si>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</si>
  <si>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</si>
  <si>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</si>
  <si>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</si>
  <si>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</si>
  <si>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</si>
  <si>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</si>
  <si>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</si>
  <si>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</si>
  <si>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</si>
  <si>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</si>
  <si>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</si>
  <si>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</si>
  <si>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</si>
  <si>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</si>
  <si>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</si>
  <si>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</si>
  <si>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</si>
  <si>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</si>
  <si>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</si>
  <si>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</si>
  <si>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</si>
  <si>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</si>
  <si>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</si>
  <si>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</si>
  <si>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</si>
  <si>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</si>
  <si>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</si>
  <si>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</si>
  <si>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</si>
  <si>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</si>
  <si>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</si>
  <si>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</si>
  <si>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</si>
  <si>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</si>
  <si>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</si>
  <si>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</si>
  <si>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</si>
  <si>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</si>
  <si>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</si>
  <si>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</si>
  <si>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</si>
  <si>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</si>
  <si>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</si>
  <si>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</si>
  <si>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</si>
  <si>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</si>
  <si>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</si>
  <si>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</si>
  <si>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</si>
  <si>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</si>
  <si>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</si>
  <si>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</si>
  <si>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</si>
  <si>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</si>
  <si>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</si>
  <si>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</si>
  <si>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</si>
  <si>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</si>
  <si>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</si>
  <si>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</si>
  <si>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OSM.7.8.1</t>
  </si>
  <si>
    <t>OSM.7.8.2</t>
  </si>
  <si>
    <t>OSM.7.8.3</t>
  </si>
  <si>
    <t>OSM.7.8.4</t>
  </si>
  <si>
    <t>SM.2.9.1</t>
  </si>
  <si>
    <t>OSM.7.9.1</t>
  </si>
  <si>
    <t>OSM.7.9.2</t>
  </si>
  <si>
    <t>OSM.7.9.3</t>
  </si>
  <si>
    <t>OSM.7.9.4</t>
  </si>
  <si>
    <t>OSM.7.9.5</t>
  </si>
  <si>
    <t>OSM.7.9.6</t>
  </si>
  <si>
    <t>OSM.7.9.7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</si>
  <si>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</si>
  <si>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</si>
  <si>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</si>
  <si>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</si>
  <si>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</si>
  <si>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</si>
  <si>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</si>
  <si>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</si>
  <si>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</si>
  <si>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</si>
  <si>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</si>
  <si>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</si>
  <si>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</si>
  <si>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</si>
  <si>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</si>
  <si>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</si>
  <si>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</si>
  <si>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</si>
  <si>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</si>
  <si>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</si>
  <si>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</si>
  <si>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</si>
  <si>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</si>
  <si>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</si>
  <si>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</si>
  <si>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</si>
  <si>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</si>
  <si>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</si>
  <si>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</si>
  <si>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</si>
  <si>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</si>
  <si>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</si>
  <si>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</si>
  <si>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</si>
  <si>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</si>
  <si>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</si>
  <si>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</si>
  <si>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</si>
  <si>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</si>
  <si>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</si>
  <si>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</si>
  <si>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</si>
  <si>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</si>
  <si>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</si>
  <si>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</si>
  <si>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</si>
  <si>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</si>
  <si>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</si>
  <si>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</si>
  <si>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</si>
  <si>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</si>
  <si>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</si>
  <si>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</si>
  <si>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</si>
  <si>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</si>
  <si>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</si>
  <si>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</si>
  <si>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</si>
  <si>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</si>
  <si>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</si>
  <si>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</si>
  <si>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</si>
  <si>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</si>
  <si>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</si>
  <si>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</si>
  <si>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</si>
  <si>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</si>
  <si>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</si>
  <si>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</si>
  <si>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</si>
  <si>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</si>
  <si>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</si>
  <si>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</si>
  <si>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</si>
  <si>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</si>
  <si>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</si>
  <si>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</si>
  <si>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</si>
  <si>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</si>
  <si>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</si>
  <si>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</si>
  <si>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</si>
  <si>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</si>
  <si>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</si>
  <si>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</si>
  <si>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</si>
  <si>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</si>
  <si>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</si>
  <si>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</si>
  <si>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</si>
  <si>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</si>
  <si>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</si>
  <si>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</si>
  <si>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</si>
  <si>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</si>
  <si>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</si>
  <si>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</si>
  <si>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</si>
  <si>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</si>
  <si>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</si>
  <si>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</si>
  <si>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</si>
  <si>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</si>
  <si>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</si>
  <si>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</si>
  <si>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</si>
  <si>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</si>
  <si>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</si>
  <si>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</si>
  <si>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</si>
  <si>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</si>
  <si>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</si>
  <si>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</si>
  <si>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</si>
  <si>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</si>
  <si>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</si>
  <si>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</si>
  <si>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</si>
  <si>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</si>
  <si>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</si>
  <si>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</si>
  <si>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</si>
  <si>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</si>
  <si>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</si>
  <si>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</si>
  <si>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</si>
  <si>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</si>
  <si>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</si>
  <si>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</si>
  <si>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</si>
  <si>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</si>
  <si>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</si>
  <si>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</si>
  <si>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</si>
  <si>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</si>
  <si>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</si>
  <si>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</si>
  <si>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</si>
  <si>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</si>
  <si>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</si>
  <si>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</si>
  <si>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</si>
  <si>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</si>
  <si>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</si>
  <si>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</si>
  <si>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</si>
  <si>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</si>
  <si>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</si>
  <si>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</si>
  <si>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</si>
  <si>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</si>
  <si>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</si>
  <si>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</si>
  <si>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</si>
  <si>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</si>
  <si>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</si>
  <si>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</si>
  <si>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</si>
  <si>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</si>
  <si>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</si>
  <si>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</si>
  <si>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</si>
  <si>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</si>
  <si>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</si>
  <si>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</si>
  <si>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</si>
  <si>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</si>
  <si>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</si>
  <si>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</si>
  <si>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</si>
  <si>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</si>
  <si>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</si>
  <si>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</si>
  <si>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</si>
  <si>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</si>
  <si>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</si>
  <si>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</si>
  <si>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</si>
  <si>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</si>
  <si>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</si>
  <si>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</si>
  <si>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</si>
  <si>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</si>
  <si>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</si>
  <si>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</si>
  <si>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</si>
  <si>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</si>
  <si>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</si>
  <si>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</si>
  <si>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</si>
  <si>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</si>
  <si>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</si>
  <si>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</si>
  <si>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</si>
  <si>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</si>
  <si>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</si>
  <si>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</si>
  <si>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</si>
  <si>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</si>
  <si>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</si>
  <si>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</si>
  <si>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</si>
  <si>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</si>
  <si>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</si>
  <si>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</si>
  <si>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</si>
  <si>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</si>
  <si>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</si>
  <si>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</si>
  <si>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</si>
  <si>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</si>
  <si>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</si>
  <si>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</si>
  <si>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</si>
  <si>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</si>
  <si>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</si>
  <si>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</si>
  <si>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</si>
  <si>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</si>
  <si>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</si>
  <si>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</si>
  <si>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</si>
  <si>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</si>
  <si>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</si>
  <si>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</si>
  <si>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</si>
  <si>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</si>
  <si>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</si>
  <si>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</si>
  <si>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</si>
  <si>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</si>
  <si>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</si>
  <si>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</si>
  <si>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</si>
  <si>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</si>
  <si>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</si>
  <si>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</si>
  <si>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</si>
  <si>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</si>
  <si>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</si>
  <si>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</si>
  <si>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</si>
  <si>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</si>
  <si>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</si>
  <si>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</si>
  <si>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</si>
  <si>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</si>
  <si>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</si>
  <si>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</si>
  <si>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</si>
  <si>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</si>
  <si>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</si>
  <si>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</si>
  <si>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</si>
  <si>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</si>
  <si>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</si>
  <si>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</si>
  <si>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</si>
  <si>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</si>
  <si>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</si>
  <si>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</si>
  <si>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</si>
  <si>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</si>
  <si>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</si>
  <si>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</si>
  <si>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</si>
  <si>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</si>
  <si>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</si>
  <si>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</si>
  <si>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</si>
  <si>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</si>
  <si>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</si>
  <si>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</si>
  <si>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</si>
  <si>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</si>
  <si>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</si>
  <si>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</si>
  <si>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</si>
  <si>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</si>
  <si>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</si>
  <si>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</si>
  <si>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</si>
  <si>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</si>
  <si>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</si>
  <si>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</si>
  <si>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</si>
  <si>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</si>
  <si>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</si>
  <si>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</si>
  <si>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</si>
  <si>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</si>
  <si>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</si>
  <si>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</si>
  <si>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</si>
  <si>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</si>
  <si>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</si>
  <si>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</si>
  <si>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</si>
  <si>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</si>
  <si>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</si>
  <si>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</si>
  <si>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</si>
  <si>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</si>
  <si>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</si>
  <si>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</si>
  <si>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</si>
  <si>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</si>
  <si>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</si>
  <si>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</si>
  <si>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</si>
  <si>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</si>
  <si>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</si>
  <si>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</si>
  <si>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</si>
  <si>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</si>
  <si>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</si>
  <si>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</si>
  <si>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</si>
  <si>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</si>
  <si>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</si>
  <si>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</si>
  <si>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</si>
  <si>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</si>
  <si>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</si>
  <si>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</si>
  <si>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</si>
  <si>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</si>
  <si>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</si>
  <si>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</si>
  <si>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</si>
  <si>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</si>
  <si>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</si>
  <si>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</si>
  <si>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</si>
  <si>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</si>
  <si>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</si>
  <si>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</si>
  <si>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</si>
  <si>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</si>
  <si>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</si>
  <si>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</si>
  <si>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</si>
  <si>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</si>
  <si>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</si>
  <si>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</si>
  <si>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</si>
  <si>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</si>
  <si>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</si>
  <si>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</si>
  <si>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</si>
  <si>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</si>
  <si>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</si>
  <si>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</si>
  <si>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</si>
  <si>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</si>
  <si>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</si>
  <si>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</si>
  <si>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</si>
  <si>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</si>
  <si>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</si>
  <si>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</si>
  <si>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</si>
  <si>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</si>
  <si>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</si>
  <si>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</si>
  <si>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</si>
  <si>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</si>
  <si>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</si>
  <si>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</si>
  <si>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</si>
  <si>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</si>
  <si>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</si>
  <si>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</si>
  <si>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</si>
  <si>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</si>
  <si>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</si>
  <si>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</si>
  <si>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</si>
  <si>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</si>
  <si>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</si>
  <si>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</si>
  <si>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</si>
  <si>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</si>
  <si>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</si>
  <si>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</si>
  <si>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</si>
  <si>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</si>
  <si>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</si>
  <si>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</si>
  <si>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</si>
  <si>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</si>
  <si>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</si>
  <si>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</si>
  <si>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</si>
  <si>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</si>
  <si>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</si>
  <si>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</si>
  <si>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</si>
  <si>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</si>
  <si>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</si>
  <si>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</si>
  <si>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</si>
  <si>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</si>
  <si>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</si>
  <si>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</si>
  <si>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</si>
  <si>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</si>
  <si>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</si>
  <si>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</si>
  <si>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</si>
  <si>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</si>
  <si>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</si>
  <si>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</si>
  <si>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</si>
  <si>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</si>
  <si>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</si>
  <si>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</si>
  <si>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</si>
  <si>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</si>
  <si>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</si>
  <si>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</si>
  <si>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</si>
  <si>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</si>
  <si>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</si>
  <si>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</si>
  <si>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</si>
  <si>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</si>
  <si>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</si>
  <si>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</si>
  <si>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</si>
  <si>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</si>
  <si>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</si>
  <si>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</si>
  <si>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</si>
  <si>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</si>
  <si>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</si>
  <si>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</si>
  <si>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</si>
  <si>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</si>
  <si>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</si>
  <si>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</si>
  <si>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</si>
  <si>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</si>
  <si>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</si>
  <si>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</si>
  <si>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</si>
  <si>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</si>
  <si>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</si>
  <si>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</si>
  <si>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</si>
  <si>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</si>
  <si>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</si>
  <si>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</si>
  <si>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</si>
  <si>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</si>
  <si>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</si>
  <si>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</si>
  <si>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</si>
  <si>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</si>
  <si>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</si>
  <si>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</si>
  <si>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</si>
  <si>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</si>
  <si>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</si>
  <si>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</si>
  <si>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</si>
  <si>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</si>
  <si>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</si>
  <si>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</si>
  <si>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</si>
  <si>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</si>
  <si>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</si>
  <si>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</si>
  <si>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</si>
  <si>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</si>
  <si>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</si>
  <si>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</si>
  <si>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</si>
  <si>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</si>
  <si>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</si>
  <si>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</si>
  <si>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</si>
  <si>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</si>
  <si>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</si>
  <si>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</si>
  <si>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</si>
  <si>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</si>
  <si>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</si>
  <si>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</si>
  <si>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</si>
  <si>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</si>
  <si>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</si>
  <si>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</si>
  <si>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</si>
  <si>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</si>
  <si>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</si>
  <si>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</si>
  <si>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</si>
  <si>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</si>
  <si>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</si>
  <si>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</si>
  <si>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</si>
  <si>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</si>
  <si>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</si>
  <si>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</si>
  <si>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</si>
  <si>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</si>
  <si>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</si>
  <si>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</si>
  <si>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</si>
  <si>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</si>
  <si>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</si>
  <si>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</si>
  <si>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</si>
  <si>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</si>
  <si>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</si>
  <si>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</si>
  <si>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</si>
  <si>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</si>
  <si>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</si>
  <si>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</si>
  <si>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</si>
  <si>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</si>
  <si>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</si>
  <si>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</si>
  <si>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</si>
  <si>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</si>
  <si>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</si>
  <si>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</si>
  <si>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</si>
  <si>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</si>
  <si>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</si>
  <si>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</si>
  <si>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</si>
  <si>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</si>
  <si>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</si>
  <si>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</si>
  <si>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</si>
  <si>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</si>
  <si>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</si>
  <si>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</si>
  <si>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</si>
  <si>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</si>
  <si>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</si>
  <si>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</si>
  <si>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</si>
  <si>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</si>
  <si>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</si>
  <si>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</si>
  <si>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</si>
  <si>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</si>
  <si>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</si>
  <si>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</si>
  <si>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</si>
  <si>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</si>
  <si>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</si>
  <si>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</si>
  <si>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</si>
  <si>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</si>
  <si>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</si>
  <si>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</si>
  <si>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</si>
  <si>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</si>
  <si>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</si>
  <si>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</si>
  <si>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</si>
  <si>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</si>
  <si>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</si>
  <si>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</si>
  <si>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</si>
  <si>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</si>
  <si>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</si>
  <si>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</si>
  <si>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</si>
  <si>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</si>
  <si>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</si>
  <si>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</si>
  <si>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</si>
  <si>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</si>
  <si>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</si>
  <si>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</si>
  <si>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</si>
  <si>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</si>
  <si>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</si>
  <si>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</si>
  <si>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</si>
  <si>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</si>
  <si>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</si>
  <si>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</si>
  <si>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</si>
  <si>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</si>
  <si>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</si>
  <si>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</si>
  <si>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</si>
  <si>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</si>
  <si>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</si>
  <si>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</si>
  <si>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</si>
  <si>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</si>
  <si>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</si>
  <si>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</si>
  <si>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</si>
  <si>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</si>
  <si>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</si>
  <si>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</si>
  <si>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</si>
  <si>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</si>
  <si>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</si>
  <si>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</si>
  <si>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</si>
  <si>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</si>
  <si>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</si>
  <si>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</si>
  <si>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</si>
  <si>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</si>
  <si>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</si>
  <si>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</si>
  <si>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</si>
  <si>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</si>
  <si>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</si>
  <si>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</si>
  <si>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</si>
  <si>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</si>
  <si>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</si>
  <si>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</si>
  <si>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</si>
  <si>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</si>
  <si>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</si>
  <si>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</si>
  <si>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</si>
  <si>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</si>
  <si>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</si>
  <si>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</si>
  <si>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</si>
  <si>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</si>
  <si>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</si>
  <si>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</si>
  <si>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</si>
  <si>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</si>
  <si>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</si>
  <si>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</si>
  <si>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</si>
  <si>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</si>
  <si>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</si>
  <si>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</si>
  <si>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</si>
  <si>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</si>
  <si>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</si>
  <si>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</si>
  <si>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</si>
  <si>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</si>
  <si>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</si>
  <si>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</si>
  <si>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</si>
  <si>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</si>
  <si>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</si>
  <si>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</si>
  <si>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</si>
  <si>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</si>
  <si>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</si>
  <si>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</si>
  <si>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</si>
  <si>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</si>
  <si>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</si>
  <si>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</si>
  <si>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</si>
  <si>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</si>
  <si>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</si>
  <si>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</si>
  <si>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</si>
  <si>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</si>
  <si>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</si>
  <si>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</si>
  <si>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</si>
  <si>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</si>
  <si>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</si>
  <si>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</si>
  <si>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</si>
  <si>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</si>
  <si>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</si>
  <si>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</si>
  <si>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</si>
  <si>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</si>
  <si>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</si>
  <si>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</si>
  <si>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</si>
  <si>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</si>
  <si>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</si>
  <si>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</si>
  <si>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</si>
  <si>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</si>
  <si>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</si>
  <si>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</si>
  <si>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</si>
  <si>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</si>
  <si>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</si>
  <si>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</si>
  <si>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</si>
  <si>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</si>
  <si>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</si>
  <si>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</si>
  <si>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</si>
  <si>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</si>
  <si>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</si>
  <si>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</si>
  <si>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</si>
  <si>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</si>
  <si>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</si>
  <si>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</si>
  <si>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</si>
  <si>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</si>
  <si>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</si>
  <si>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</si>
  <si>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</si>
  <si>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</si>
  <si>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</si>
  <si>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</si>
  <si>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</si>
  <si>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</si>
  <si>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</si>
  <si>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</si>
  <si>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</si>
  <si>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</si>
  <si>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</si>
  <si>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</si>
  <si>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</si>
  <si>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</si>
  <si>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</si>
  <si>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</si>
  <si>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</si>
  <si>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</si>
  <si>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</si>
  <si>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</si>
  <si>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</si>
  <si>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</si>
  <si>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</si>
  <si>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</si>
  <si>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</si>
  <si>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</si>
  <si>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</si>
  <si>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</si>
  <si>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</si>
  <si>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</si>
  <si>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</si>
  <si>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</si>
  <si>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</si>
  <si>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</si>
  <si>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</si>
  <si>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</si>
  <si>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</si>
  <si>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</si>
  <si>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</si>
  <si>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</si>
  <si>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</si>
  <si>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</si>
  <si>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</si>
  <si>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</si>
  <si>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</si>
  <si>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</si>
  <si>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</si>
  <si>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</si>
  <si>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</si>
  <si>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</si>
  <si>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</si>
  <si>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</si>
  <si>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</si>
  <si>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</si>
  <si>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</si>
  <si>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</si>
  <si>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</si>
  <si>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</si>
  <si>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</si>
  <si>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</si>
  <si>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</si>
  <si>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</si>
  <si>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</si>
  <si>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</si>
  <si>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</si>
  <si>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</si>
  <si>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</si>
  <si>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</si>
  <si>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</si>
  <si>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</si>
  <si>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</si>
  <si>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</si>
  <si>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5</t>
  </si>
  <si>
    <t>Fixed</t>
  </si>
  <si>
    <t>XS1293495229</t>
  </si>
  <si>
    <t>CB Series 6</t>
  </si>
  <si>
    <t>XS1299713047</t>
  </si>
  <si>
    <t>CB Series 10</t>
  </si>
  <si>
    <t>XS1506604161</t>
  </si>
  <si>
    <t>CB Series 11</t>
  </si>
  <si>
    <t>US06367XD243/USC06156MT45</t>
  </si>
  <si>
    <t>CB Series 13</t>
  </si>
  <si>
    <t>XS1706963284</t>
  </si>
  <si>
    <t>CB Series 14</t>
  </si>
  <si>
    <t>3m BA + 19bps</t>
  </si>
  <si>
    <t>Floating</t>
  </si>
  <si>
    <t>CA06368BPS11</t>
  </si>
  <si>
    <t>CB Series 15</t>
  </si>
  <si>
    <t>XS1807402877</t>
  </si>
  <si>
    <t>CB Series 16</t>
  </si>
  <si>
    <t>XS1933874387</t>
  </si>
  <si>
    <t>CB Series 17</t>
  </si>
  <si>
    <t>US06368B4Q83/USC0623PAS77</t>
  </si>
  <si>
    <t>CB Series 18</t>
  </si>
  <si>
    <t>XS2141192182</t>
  </si>
  <si>
    <t>Total outstanding covered bonds issued to the market</t>
  </si>
  <si>
    <r>
      <t>CB Series 20</t>
    </r>
    <r>
      <rPr>
        <vertAlign val="superscript"/>
        <sz val="14"/>
        <rFont val="Arial"/>
        <family val="2"/>
      </rPr>
      <t>(2)</t>
    </r>
  </si>
  <si>
    <t>1m BA + 85bps</t>
  </si>
  <si>
    <t>CA06368DFM17</t>
  </si>
  <si>
    <t>Total outstanding covered bonds issued for pledging to the Bank of Canada</t>
  </si>
  <si>
    <t>CB Series 21</t>
  </si>
  <si>
    <t>CH0536893586</t>
  </si>
  <si>
    <t>CB Series 22</t>
  </si>
  <si>
    <t>CH0538763506</t>
  </si>
  <si>
    <t>CB Series 23</t>
  </si>
  <si>
    <t>3m BBSW + 120bps</t>
  </si>
  <si>
    <t>AU3FN0053823</t>
  </si>
  <si>
    <t>Total Outstanding under the Global Registered Covered Bond Program as of the Calculation Date</t>
  </si>
  <si>
    <r>
      <t>OSFI Covered Bond Ratio</t>
    </r>
    <r>
      <rPr>
        <b/>
        <vertAlign val="superscript"/>
        <sz val="13"/>
        <rFont val="Arial"/>
        <family val="2"/>
      </rPr>
      <t>(3)</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</si>
  <si>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</si>
  <si>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</si>
  <si>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</si>
  <si>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</si>
  <si>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</si>
  <si>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</si>
  <si>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</si>
  <si>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</si>
  <si>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</si>
  <si>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</si>
  <si>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</si>
  <si>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CB Series 20</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</si>
  <si>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</si>
  <si>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(2)  For purpose of accessing central bank facilities.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</si>
  <si>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</si>
  <si>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</si>
  <si>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</si>
  <si>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</si>
  <si>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</si>
  <si>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</si>
  <si>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</si>
  <si>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</si>
  <si>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</si>
  <si>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</si>
  <si>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</si>
  <si>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</si>
  <si>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</si>
  <si>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</si>
  <si>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</si>
  <si>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</si>
  <si>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</si>
  <si>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*The Paying Agent for CB Series 21 and 22 is UBS AG. The Paying Agent for CB Series 23 is Computershare Investor Services.</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</si>
  <si>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</si>
  <si>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</si>
  <si>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</si>
  <si>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</si>
  <si>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</si>
  <si>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</si>
  <si>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</si>
  <si>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</si>
  <si>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</si>
  <si>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</si>
  <si>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Negative</t>
  </si>
  <si>
    <t>Counterparty Risk Assessment</t>
  </si>
  <si>
    <t>P-1 (cr)/Aa2 (cr)</t>
  </si>
  <si>
    <t>N/A</t>
  </si>
  <si>
    <t>(1) Excluded from conversion under the bank recapitalization "bail in" regime.</t>
  </si>
  <si>
    <t xml:space="preserve">Applicable Ratings of Standby Account Bank and Standby GDA Provider </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</si>
  <si>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</si>
  <si>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</si>
  <si>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</si>
  <si>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</si>
  <si>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</si>
  <si>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</si>
  <si>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</si>
  <si>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</si>
  <si>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</si>
  <si>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</si>
  <si>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</si>
  <si>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</si>
  <si>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</si>
  <si>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</si>
  <si>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</si>
  <si>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</si>
  <si>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</si>
  <si>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</si>
  <si>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</si>
  <si>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</si>
  <si>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</si>
  <si>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</si>
  <si>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</si>
  <si>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</si>
  <si>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</si>
  <si>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</si>
  <si>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</si>
  <si>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</si>
  <si>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</si>
  <si>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</si>
  <si>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</si>
  <si>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</si>
  <si>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</si>
  <si>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</si>
  <si>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</si>
  <si>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</si>
  <si>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</si>
  <si>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</si>
  <si>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</si>
  <si>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</si>
  <si>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</si>
  <si>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</si>
  <si>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</si>
  <si>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</si>
  <si>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</si>
  <si>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</si>
  <si>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</si>
  <si>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Pass</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</si>
  <si>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</si>
  <si>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</si>
  <si>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</si>
  <si>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</si>
  <si>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</si>
  <si>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</si>
  <si>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</si>
  <si>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</si>
  <si>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</si>
  <si>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</si>
  <si>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</si>
  <si>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</si>
  <si>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</si>
  <si>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</si>
  <si>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</si>
  <si>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</si>
  <si>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</si>
  <si>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</si>
  <si>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</si>
  <si>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</si>
  <si>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</si>
  <si>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</si>
  <si>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</si>
  <si>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</si>
  <si>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</si>
  <si>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</si>
  <si>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</si>
  <si>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</si>
  <si>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</si>
  <si>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</si>
  <si>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</si>
  <si>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</si>
  <si>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</si>
  <si>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</si>
  <si>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</si>
  <si>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</si>
  <si>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</si>
  <si>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</si>
  <si>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</si>
  <si>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</si>
  <si>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</si>
  <si>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</si>
  <si>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</si>
  <si>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</si>
  <si>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</si>
  <si>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</si>
  <si>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</si>
  <si>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</si>
  <si>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</si>
  <si>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</si>
  <si>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</si>
  <si>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</si>
  <si>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</si>
  <si>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</si>
  <si>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</si>
  <si>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</si>
  <si>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</si>
  <si>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</si>
  <si>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</si>
  <si>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</si>
  <si>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</si>
  <si>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</si>
  <si>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</si>
  <si>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</si>
  <si>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</si>
  <si>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</si>
  <si>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</si>
  <si>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</si>
  <si>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</si>
  <si>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</si>
  <si>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</si>
  <si>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</si>
  <si>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</si>
  <si>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</si>
  <si>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</si>
  <si>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</si>
  <si>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</si>
  <si>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</si>
  <si>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</si>
  <si>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</si>
  <si>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</si>
  <si>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</si>
  <si>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</si>
  <si>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</si>
  <si>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</si>
  <si>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</si>
  <si>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</si>
  <si>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</si>
  <si>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</si>
  <si>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</si>
  <si>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</si>
  <si>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</si>
  <si>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</si>
  <si>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</si>
  <si>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</si>
  <si>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</si>
  <si>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</si>
  <si>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</si>
  <si>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</si>
  <si>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</si>
  <si>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</si>
  <si>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</si>
  <si>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</si>
  <si>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</si>
  <si>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</si>
  <si>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</si>
  <si>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</si>
  <si>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</si>
  <si>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</si>
  <si>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</si>
  <si>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</si>
  <si>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</si>
  <si>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</si>
  <si>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</si>
  <si>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</si>
  <si>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</si>
  <si>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</si>
  <si>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</si>
  <si>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</si>
  <si>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</si>
  <si>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</si>
  <si>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</si>
  <si>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Score Unavailable</t>
  </si>
  <si>
    <t>Less than 600</t>
  </si>
  <si>
    <t>600 - 650</t>
  </si>
  <si>
    <t>651 - 700</t>
  </si>
  <si>
    <t>701 - 750</t>
  </si>
  <si>
    <t>751 - 800</t>
  </si>
  <si>
    <t>801 and Above</t>
  </si>
  <si>
    <t>Cover Pool - Rate Type Distribution</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</si>
  <si>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</si>
  <si>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</si>
  <si>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</si>
  <si>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</si>
  <si>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</si>
  <si>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</si>
  <si>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</si>
  <si>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</si>
  <si>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</si>
  <si>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</si>
  <si>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</si>
  <si>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</si>
  <si>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</si>
  <si>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</si>
  <si>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</si>
  <si>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</si>
  <si>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</si>
  <si>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</si>
  <si>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</si>
  <si>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</si>
  <si>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</si>
  <si>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</si>
  <si>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</si>
  <si>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</si>
  <si>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</si>
  <si>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</si>
  <si>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</si>
  <si>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</si>
  <si>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</si>
  <si>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</si>
  <si>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</si>
  <si>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</si>
  <si>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</si>
  <si>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</si>
  <si>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</si>
  <si>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</si>
  <si>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</si>
  <si>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</si>
  <si>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</si>
  <si>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</si>
  <si>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</si>
  <si>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</si>
  <si>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</si>
  <si>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</si>
  <si>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</si>
  <si>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</si>
  <si>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</si>
  <si>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</si>
  <si>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</si>
  <si>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</si>
  <si>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</si>
  <si>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</si>
  <si>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</si>
  <si>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</si>
  <si>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</si>
  <si>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</si>
  <si>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</si>
  <si>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</si>
  <si>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</si>
  <si>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</si>
  <si>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</si>
  <si>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</si>
  <si>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</si>
  <si>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</si>
  <si>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</si>
  <si>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</si>
  <si>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</si>
  <si>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</si>
  <si>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</si>
  <si>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</si>
  <si>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</si>
  <si>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</si>
  <si>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</si>
  <si>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</si>
  <si>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</si>
  <si>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</si>
  <si>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</si>
  <si>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</si>
  <si>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</si>
  <si>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</si>
  <si>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</si>
  <si>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</si>
  <si>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</si>
  <si>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</si>
  <si>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</si>
  <si>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</si>
  <si>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</si>
  <si>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</si>
  <si>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</si>
  <si>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</si>
  <si>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</si>
  <si>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</si>
  <si>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</si>
  <si>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</si>
  <si>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</si>
  <si>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</si>
  <si>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</si>
  <si>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</si>
  <si>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https://www.bmo.com/home/about/banking/investor-relations/fixed-income-investors/covered-bonds/registered-covered-bond#</t>
  </si>
  <si>
    <t>N</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</si>
  <si>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</si>
  <si>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</si>
  <si>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</si>
  <si>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</si>
  <si>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</si>
  <si>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</si>
  <si>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</si>
  <si>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</si>
  <si>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</si>
  <si>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</si>
  <si>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</si>
  <si>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</si>
  <si>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</si>
  <si>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</si>
  <si>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</si>
  <si>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</si>
  <si>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</si>
  <si>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</si>
  <si>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See Valuation Test below</t>
  </si>
  <si>
    <t>Cover Pool Weighted Average Life/Maturity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</si>
  <si>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 is calculated as the difference, in months, from Calculation Date to the loan’s funding date.</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</si>
  <si>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</si>
  <si>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</si>
  <si>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</si>
  <si>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</si>
  <si>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</si>
  <si>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</si>
  <si>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</si>
  <si>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Interest Rate</t>
  </si>
  <si>
    <t>Currency Rate</t>
  </si>
  <si>
    <t>&gt;90 days</t>
  </si>
  <si>
    <t>A</t>
  </si>
  <si>
    <t>B</t>
  </si>
  <si>
    <t>CB Series 24</t>
  </si>
  <si>
    <t>XS2351089508</t>
  </si>
  <si>
    <r>
      <t>3m GBP LIBOR + 0.280%</t>
    </r>
    <r>
      <rPr>
        <vertAlign val="superscript"/>
        <sz val="14"/>
        <rFont val="Arial"/>
        <family val="2"/>
      </rPr>
      <t>(4)</t>
    </r>
  </si>
  <si>
    <t>(4)  Effective July 1, 2021, the Series CBL15 Covered Bonds have been modified so that on or from the first Interest Determination Date  after the occurrence  of a Sterling LIBOR Cessation Event, the Rate of Interest for each Interest Accrual Period will be Compounded Daily SONIA with respect to such Interest Accrual Period, plus the applicable Margin of 0.28%, plus an adjustment rate of 0.1193%.</t>
  </si>
  <si>
    <t>F1+ or AA</t>
  </si>
  <si>
    <t>(3)  Per OSFI’s letter dated May 23, 2019, the OSFI Covered Bond Ratio refers to total assets pledged for covered bonds issued to the market relative to total on-balance sheet assets. Total on-balance sheet assets as at July 31, 2021.</t>
  </si>
  <si>
    <t>CB Series 25</t>
  </si>
  <si>
    <t>XS2386880780</t>
  </si>
  <si>
    <t>SONIA +1%</t>
  </si>
  <si>
    <t>(1) Present value of expected future cash flows of Loans using current market interest rates offered to BMO clients. The effective weighted average rate used for discounting is 2.58%.</t>
  </si>
  <si>
    <t>(1) Includes cash settlement of $653,173,821 to occur on Nov 16, 2021.</t>
  </si>
  <si>
    <t>Credit Score</t>
  </si>
  <si>
    <t>Credit Scores</t>
  </si>
  <si>
    <t>Reporting Date: 15/11/2021</t>
  </si>
  <si>
    <t>Cut-off Date: 31/10/2021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</si>
</sst>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USD]\ * #,##0_-;\-[$USD]\ * #,##0_-;_-[$USD]\ * &quot;-&quot;_-;_-@_-"/>
    <numFmt numFmtId="176" formatCode="_-[$CAD]\ * #,##0_-;\-[$CAD]\ * #,##0_-;_-[$CAD]\ * &quot;-&quot;_-;_-@_-"/>
    <numFmt numFmtId="177" formatCode="_-[$£-809]* #,##0_-;\-[$£-809]* #,##0_-;_-[$£-809]* &quot;-&quot;_-;_-@_-"/>
    <numFmt numFmtId="178" formatCode="_-[$CHF]\ * #,##0_-;\-[$CHF]\ * #,##0_-;_-[$CHF]\ * &quot;-&quot;_-;_-@_-"/>
    <numFmt numFmtId="179" formatCode="_-[$AUD]\ * #,##0_-;\-[$AUD]\ * #,##0_-;_-[$AUD]\ * &quot;-&quot;_-;_-@_-"/>
    <numFmt numFmtId="180" formatCode="_-&quot;£&quot;* #,##0.00_-;\-&quot;£&quot;* #,##0.00_-;_-&quot;£&quot;* &quot;-&quot;??_-;_-@_-"/>
    <numFmt numFmtId="181" formatCode="_-* #,##0.000000_-;\-* #,##0.000000_-;_-* &quot;-&quot;??_-;_-@_-"/>
    <numFmt numFmtId="182" formatCode="_-&quot;$&quot;* #,##0_-;\-&quot;$&quot;* #,##0_-;_-&quot;$&quot;* &quot;-&quot;??_-;_-@_-"/>
    <numFmt numFmtId="183" formatCode="_(&quot;$&quot;* #,##0.00_);_(&quot;$&quot;* \(#,##0.00\);_(&quot;$&quot;* &quot;-&quot;??_);_(@_)"/>
    <numFmt numFmtId="184" formatCode="0.0000%"/>
    <numFmt numFmtId="185" formatCode="_(* #,##0_);_(* \(#,##0\);_(* &quot;-&quot;_);_(@_)"/>
    <numFmt numFmtId="186" formatCode="_-* #,##0.0_-;\-* #,##0.0_-;_-* &quot;-&quot;??_-;_-@_-"/>
    <numFmt numFmtId="187" formatCode="0.000000000%"/>
  </numFmts>
  <fonts count="9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9"/>
      <color indexed="81"/>
      <name val="Tahoma"/>
      <family val="2"/>
    </font>
    <font>
      <b/>
      <sz val="9"/>
      <color indexed="81"/>
      <name val="Tahoma"/>
      <family val="2"/>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b/>
      <sz val="13"/>
      <name val="Arial"/>
      <family val="2"/>
    </font>
    <font>
      <vertAlign val="superscript"/>
      <sz val="14"/>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sz val="11"/>
      <name val="Calibri"/>
      <family val="2"/>
    </font>
    <font>
      <b/>
      <i/>
      <sz val="11"/>
      <color rgb="FF0070C0"/>
      <name val="Calibri"/>
      <family val="2"/>
      <scheme val="minor"/>
    </font>
    <font>
      <sz val="10"/>
      <name val="Arial"/>
      <family val="2"/>
    </font>
    <font>
      <b/>
      <i/>
      <sz val="10"/>
      <name val="Arial"/>
      <family val="2"/>
    </font>
    <font>
      <b/>
      <sz val="20"/>
      <name val="Arial"/>
      <family val="2"/>
    </font>
    <font>
      <sz val="10"/>
      <color rgb="FF000000"/>
      <name val="Arial"/>
      <family val="2"/>
    </font>
    <font>
      <u/>
      <sz val="10"/>
      <color theme="10"/>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indexed="9"/>
        <bgColor indexed="64"/>
      </patternFill>
    </fill>
    <fill>
      <patternFill patternType="solid">
        <fgColor indexed="48"/>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
      <left style="thin">
        <color indexed="64"/>
      </left>
      <right/>
      <top/>
      <bottom/>
      <diagonal/>
    </border>
  </borders>
  <cellStyleXfs count="7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89" fillId="0" borderId="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0" fontId="4" fillId="0" borderId="0"/>
    <xf numFmtId="0" fontId="4" fillId="0" borderId="0"/>
    <xf numFmtId="0" fontId="4" fillId="0" borderId="0"/>
    <xf numFmtId="0" fontId="4" fillId="0" borderId="0"/>
    <xf numFmtId="9" fontId="28" fillId="0" borderId="0" applyFont="0" applyFill="0" applyBorder="0" applyAlignment="0" applyProtection="0"/>
    <xf numFmtId="0" fontId="28" fillId="0" borderId="0" applyNumberFormat="0" applyFont="0" applyBorder="0">
      <alignment horizontal="right"/>
      <protection locked="0"/>
    </xf>
    <xf numFmtId="0" fontId="4" fillId="0" borderId="0"/>
    <xf numFmtId="0" fontId="91" fillId="9" borderId="35" applyNumberFormat="0" applyFill="0" applyBorder="0" applyAlignment="0" applyProtection="0">
      <alignment horizontal="left"/>
    </xf>
    <xf numFmtId="0" fontId="28" fillId="0" borderId="0"/>
    <xf numFmtId="9" fontId="90" fillId="0" borderId="0" applyFont="0" applyFill="0" applyBorder="0" applyAlignment="0" applyProtection="0"/>
    <xf numFmtId="0" fontId="28"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43" fontId="92" fillId="0" borderId="0" applyFont="0" applyFill="0" applyBorder="0" applyAlignment="0" applyProtection="0"/>
    <xf numFmtId="0" fontId="93" fillId="0" borderId="0" applyNumberFormat="0" applyFill="0" applyBorder="0" applyAlignment="0" applyProtection="0"/>
    <xf numFmtId="0" fontId="4" fillId="0" borderId="0"/>
    <xf numFmtId="43" fontId="4"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92" fillId="0" borderId="0" applyFont="0" applyFill="0" applyBorder="0" applyAlignment="0" applyProtection="0"/>
    <xf numFmtId="0" fontId="4" fillId="0" borderId="0"/>
    <xf numFmtId="43" fontId="4" fillId="0" borderId="0" applyFont="0" applyFill="0" applyBorder="0" applyAlignment="0" applyProtection="0"/>
    <xf numFmtId="41" fontId="28"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cellStyleXfs>
  <cellXfs count="75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2" fillId="8" borderId="13" xfId="0" applyFont="1" applyFill="1" applyBorder="1" applyAlignment="1">
      <alignment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2" fillId="8" borderId="0" xfId="0" applyFont="1" applyFill="1" applyBorder="1" applyAlignment="1">
      <alignment horizontal="center" vertical="center" wrapText="1"/>
    </xf>
    <xf numFmtId="165" fontId="2" fillId="8" borderId="0" xfId="1" applyNumberFormat="1" applyFont="1" applyFill="1" applyBorder="1" applyAlignment="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50" fillId="9" borderId="0" xfId="4" applyFont="1" applyFill="1"/>
    <xf numFmtId="165" fontId="50" fillId="9" borderId="0" xfId="10" applyNumberFormat="1" applyFont="1" applyFill="1" applyBorder="1" applyAlignment="1">
      <alignment horizontal="center"/>
    </xf>
    <xf numFmtId="0" fontId="50" fillId="9" borderId="0" xfId="4" applyFont="1" applyFill="1" applyAlignment="1">
      <alignment horizontal="center"/>
    </xf>
    <xf numFmtId="0" fontId="28" fillId="4" borderId="0" xfId="4" applyFill="1"/>
    <xf numFmtId="0" fontId="52" fillId="9" borderId="0" xfId="4" applyFont="1" applyFill="1"/>
    <xf numFmtId="165" fontId="50" fillId="9" borderId="0" xfId="10" applyNumberFormat="1" applyFont="1" applyFill="1" applyBorder="1" applyAlignment="1"/>
    <xf numFmtId="0" fontId="28" fillId="9" borderId="0" xfId="4" applyFill="1"/>
    <xf numFmtId="0" fontId="53" fillId="9" borderId="0" xfId="4" applyFont="1" applyFill="1"/>
    <xf numFmtId="168" fontId="54" fillId="9" borderId="0" xfId="4" applyNumberFormat="1" applyFont="1" applyFill="1" applyAlignment="1">
      <alignment horizontal="left"/>
    </xf>
    <xf numFmtId="0" fontId="52" fillId="9" borderId="0" xfId="4" applyFont="1" applyFill="1" applyAlignment="1">
      <alignment vertical="center"/>
    </xf>
    <xf numFmtId="165" fontId="50" fillId="9" borderId="0" xfId="10" applyNumberFormat="1" applyFont="1" applyFill="1" applyBorder="1" applyAlignment="1">
      <alignment vertical="center"/>
    </xf>
    <xf numFmtId="0" fontId="28" fillId="9" borderId="0" xfId="4" applyFill="1" applyAlignment="1">
      <alignment vertical="center"/>
    </xf>
    <xf numFmtId="0" fontId="53" fillId="9" borderId="0" xfId="4" applyFont="1" applyFill="1" applyAlignment="1">
      <alignment vertical="center"/>
    </xf>
    <xf numFmtId="0" fontId="50" fillId="9" borderId="0" xfId="4" applyFont="1" applyFill="1" applyAlignment="1">
      <alignment vertical="center"/>
    </xf>
    <xf numFmtId="0" fontId="28" fillId="4" borderId="0" xfId="4" applyFill="1" applyAlignment="1">
      <alignment vertical="center"/>
    </xf>
    <xf numFmtId="0" fontId="55" fillId="9" borderId="0" xfId="4" applyFont="1" applyFill="1" applyAlignment="1">
      <alignment vertical="justify" wrapText="1"/>
    </xf>
    <xf numFmtId="0" fontId="56" fillId="9" borderId="0" xfId="4" applyFont="1" applyFill="1"/>
    <xf numFmtId="0" fontId="57" fillId="10" borderId="0" xfId="4" applyFont="1" applyFill="1"/>
    <xf numFmtId="0" fontId="52" fillId="10" borderId="0" xfId="4" applyFont="1" applyFill="1"/>
    <xf numFmtId="0" fontId="52" fillId="10" borderId="0" xfId="4" applyFont="1" applyFill="1" applyAlignment="1">
      <alignment wrapText="1"/>
    </xf>
    <xf numFmtId="0" fontId="50" fillId="10" borderId="0" xfId="4" applyFont="1" applyFill="1"/>
    <xf numFmtId="0" fontId="50" fillId="9" borderId="0" xfId="4" applyFont="1" applyFill="1" applyAlignment="1">
      <alignment wrapText="1"/>
    </xf>
    <xf numFmtId="0" fontId="58" fillId="9" borderId="0" xfId="4" applyFont="1" applyFill="1" applyAlignment="1">
      <alignment vertical="center"/>
    </xf>
    <xf numFmtId="165" fontId="50" fillId="9" borderId="0" xfId="10" applyNumberFormat="1" applyFont="1" applyFill="1" applyBorder="1" applyAlignment="1">
      <alignment horizontal="center" vertical="center"/>
    </xf>
    <xf numFmtId="0" fontId="58" fillId="9" borderId="0" xfId="4" applyFont="1" applyFill="1" applyAlignment="1">
      <alignment horizontal="center" vertical="center" wrapText="1"/>
    </xf>
    <xf numFmtId="0" fontId="54" fillId="9" borderId="0" xfId="4" applyFont="1" applyFill="1" applyAlignment="1">
      <alignment vertical="center" wrapText="1"/>
    </xf>
    <xf numFmtId="0" fontId="58" fillId="9" borderId="0" xfId="4" applyFont="1" applyFill="1" applyAlignment="1">
      <alignment horizontal="center" vertical="center"/>
    </xf>
    <xf numFmtId="0" fontId="58" fillId="0" borderId="0" xfId="4" applyFont="1" applyAlignment="1">
      <alignment horizontal="center" vertical="center"/>
    </xf>
    <xf numFmtId="0" fontId="54" fillId="9" borderId="0" xfId="4" applyFont="1" applyFill="1"/>
    <xf numFmtId="6" fontId="50" fillId="9" borderId="0" xfId="4" applyNumberFormat="1" applyFont="1" applyFill="1" applyAlignment="1">
      <alignment horizontal="center" wrapText="1"/>
    </xf>
    <xf numFmtId="6" fontId="54" fillId="9" borderId="0" xfId="4" applyNumberFormat="1" applyFont="1" applyFill="1" applyAlignment="1">
      <alignment horizontal="center" wrapText="1"/>
    </xf>
    <xf numFmtId="170" fontId="50" fillId="9" borderId="0" xfId="4" applyNumberFormat="1" applyFont="1" applyFill="1" applyAlignment="1">
      <alignment horizontal="center" wrapText="1"/>
    </xf>
    <xf numFmtId="0" fontId="54" fillId="9" borderId="0" xfId="4" applyFont="1" applyFill="1" applyAlignment="1">
      <alignment horizontal="left"/>
    </xf>
    <xf numFmtId="0" fontId="54" fillId="4" borderId="0" xfId="4" applyFont="1" applyFill="1" applyAlignment="1">
      <alignment horizontal="center"/>
    </xf>
    <xf numFmtId="171" fontId="54" fillId="9" borderId="0" xfId="11" applyNumberFormat="1" applyFont="1" applyFill="1" applyBorder="1" applyAlignment="1">
      <alignment horizontal="left" wrapText="1"/>
    </xf>
    <xf numFmtId="172" fontId="54" fillId="9" borderId="0" xfId="4" applyNumberFormat="1" applyFont="1" applyFill="1" applyAlignment="1">
      <alignment horizontal="center" wrapText="1"/>
    </xf>
    <xf numFmtId="42" fontId="54" fillId="9" borderId="0" xfId="11" applyNumberFormat="1" applyFont="1" applyFill="1" applyAlignment="1">
      <alignment horizontal="left"/>
    </xf>
    <xf numFmtId="0" fontId="54" fillId="9" borderId="0" xfId="4" applyFont="1" applyFill="1" applyAlignment="1">
      <alignment horizontal="center" wrapText="1"/>
    </xf>
    <xf numFmtId="170" fontId="54" fillId="9" borderId="0" xfId="4" applyNumberFormat="1" applyFont="1" applyFill="1" applyAlignment="1">
      <alignment horizontal="center" wrapText="1"/>
    </xf>
    <xf numFmtId="173" fontId="54" fillId="4" borderId="0" xfId="10" applyNumberFormat="1" applyFont="1" applyFill="1" applyAlignment="1">
      <alignment horizontal="center"/>
    </xf>
    <xf numFmtId="174" fontId="54" fillId="4" borderId="0" xfId="11" applyNumberFormat="1" applyFont="1" applyFill="1" applyAlignment="1">
      <alignment horizontal="center"/>
    </xf>
    <xf numFmtId="42" fontId="54" fillId="4" borderId="0" xfId="4" applyNumberFormat="1" applyFont="1" applyFill="1" applyAlignment="1">
      <alignment horizontal="center"/>
    </xf>
    <xf numFmtId="43" fontId="6" fillId="0" borderId="0" xfId="9" applyFont="1"/>
    <xf numFmtId="175" fontId="54" fillId="9" borderId="0" xfId="11" applyNumberFormat="1" applyFont="1" applyFill="1" applyBorder="1" applyAlignment="1">
      <alignment horizontal="left" wrapText="1"/>
    </xf>
    <xf numFmtId="174" fontId="54" fillId="4" borderId="0" xfId="11" applyNumberFormat="1" applyFont="1" applyFill="1" applyAlignment="1">
      <alignment horizontal="left"/>
    </xf>
    <xf numFmtId="176" fontId="54" fillId="9" borderId="0" xfId="11" applyNumberFormat="1" applyFont="1" applyFill="1" applyBorder="1" applyAlignment="1">
      <alignment horizontal="left" wrapText="1"/>
    </xf>
    <xf numFmtId="9" fontId="54" fillId="4" borderId="0" xfId="10" applyFont="1" applyFill="1" applyAlignment="1">
      <alignment horizontal="center"/>
    </xf>
    <xf numFmtId="177" fontId="54" fillId="9" borderId="0" xfId="11" applyNumberFormat="1" applyFont="1" applyFill="1" applyBorder="1" applyAlignment="1">
      <alignment horizontal="left" wrapText="1"/>
    </xf>
    <xf numFmtId="42" fontId="54" fillId="9" borderId="33" xfId="11" applyNumberFormat="1" applyFont="1" applyFill="1" applyBorder="1" applyAlignment="1">
      <alignment horizontal="left"/>
    </xf>
    <xf numFmtId="42" fontId="54" fillId="9" borderId="0" xfId="11" applyNumberFormat="1" applyFont="1" applyFill="1" applyBorder="1" applyAlignment="1">
      <alignment horizontal="left"/>
    </xf>
    <xf numFmtId="179" fontId="54" fillId="9" borderId="0" xfId="11" applyNumberFormat="1" applyFont="1" applyFill="1" applyBorder="1" applyAlignment="1">
      <alignment horizontal="left" wrapText="1"/>
    </xf>
    <xf numFmtId="43" fontId="50" fillId="9" borderId="0" xfId="11" applyFont="1" applyFill="1" applyAlignment="1">
      <alignment horizontal="center"/>
    </xf>
    <xf numFmtId="42" fontId="50" fillId="9" borderId="0" xfId="4" applyNumberFormat="1" applyFont="1" applyFill="1" applyAlignment="1">
      <alignment horizontal="right"/>
    </xf>
    <xf numFmtId="173" fontId="50" fillId="9" borderId="0" xfId="4" applyNumberFormat="1" applyFont="1" applyFill="1" applyAlignment="1">
      <alignment horizontal="center"/>
    </xf>
    <xf numFmtId="0" fontId="54" fillId="9" borderId="0" xfId="4" applyFont="1" applyFill="1" applyAlignment="1">
      <alignment horizontal="center"/>
    </xf>
    <xf numFmtId="0" fontId="60" fillId="9" borderId="0" xfId="4" applyFont="1" applyFill="1"/>
    <xf numFmtId="169" fontId="54" fillId="0" borderId="0" xfId="11" applyNumberFormat="1" applyFont="1" applyFill="1" applyBorder="1" applyAlignment="1">
      <alignment wrapText="1"/>
    </xf>
    <xf numFmtId="6" fontId="54" fillId="0" borderId="0" xfId="4" applyNumberFormat="1" applyFont="1" applyAlignment="1">
      <alignment horizontal="center" wrapText="1"/>
    </xf>
    <xf numFmtId="10" fontId="54" fillId="0" borderId="0" xfId="10" applyNumberFormat="1" applyFont="1" applyFill="1" applyAlignment="1">
      <alignment horizontal="right"/>
    </xf>
    <xf numFmtId="10" fontId="54" fillId="9" borderId="0" xfId="4" applyNumberFormat="1" applyFont="1" applyFill="1" applyAlignment="1">
      <alignment horizontal="center"/>
    </xf>
    <xf numFmtId="0" fontId="52" fillId="4" borderId="0" xfId="4" applyFont="1" applyFill="1"/>
    <xf numFmtId="43" fontId="54" fillId="0" borderId="0" xfId="4" applyNumberFormat="1" applyFont="1" applyAlignment="1">
      <alignment horizontal="right"/>
    </xf>
    <xf numFmtId="0" fontId="50" fillId="0" borderId="0" xfId="4" applyFont="1" applyAlignment="1">
      <alignment vertical="top"/>
    </xf>
    <xf numFmtId="0" fontId="28" fillId="0" borderId="0" xfId="4"/>
    <xf numFmtId="0" fontId="58" fillId="9" borderId="0" xfId="4" applyFont="1" applyFill="1"/>
    <xf numFmtId="0" fontId="58" fillId="9" borderId="0" xfId="4" applyFont="1" applyFill="1" applyAlignment="1">
      <alignment horizontal="center" vertical="top"/>
    </xf>
    <xf numFmtId="0" fontId="58" fillId="9" borderId="0" xfId="4" applyFont="1" applyFill="1" applyAlignment="1">
      <alignment horizontal="center" vertical="top" wrapText="1"/>
    </xf>
    <xf numFmtId="0" fontId="54" fillId="9" borderId="0" xfId="4" applyFont="1" applyFill="1" applyAlignment="1">
      <alignment horizontal="center" vertical="top"/>
    </xf>
    <xf numFmtId="165" fontId="54" fillId="9" borderId="0" xfId="10" applyNumberFormat="1" applyFont="1" applyFill="1" applyBorder="1" applyAlignment="1">
      <alignment horizontal="center"/>
    </xf>
    <xf numFmtId="0" fontId="54" fillId="9" borderId="0" xfId="4" applyFont="1" applyFill="1" applyAlignment="1">
      <alignment horizontal="center" vertical="top" wrapText="1"/>
    </xf>
    <xf numFmtId="10" fontId="52" fillId="9" borderId="0" xfId="10" applyNumberFormat="1" applyFont="1" applyFill="1" applyBorder="1" applyAlignment="1">
      <alignment horizontal="center"/>
    </xf>
    <xf numFmtId="180" fontId="50" fillId="9" borderId="0" xfId="4" applyNumberFormat="1" applyFont="1" applyFill="1" applyAlignment="1">
      <alignment horizontal="center"/>
    </xf>
    <xf numFmtId="0" fontId="50" fillId="0" borderId="0" xfId="4" applyFont="1" applyAlignment="1">
      <alignment horizontal="left" vertical="top"/>
    </xf>
    <xf numFmtId="165" fontId="50" fillId="10" borderId="0" xfId="10" applyNumberFormat="1" applyFont="1" applyFill="1" applyBorder="1" applyAlignment="1">
      <alignment horizontal="center"/>
    </xf>
    <xf numFmtId="10" fontId="52" fillId="10" borderId="0" xfId="10" applyNumberFormat="1" applyFont="1" applyFill="1" applyBorder="1" applyAlignment="1">
      <alignment horizontal="center"/>
    </xf>
    <xf numFmtId="180" fontId="50" fillId="10" borderId="0" xfId="4" applyNumberFormat="1" applyFont="1" applyFill="1" applyAlignment="1">
      <alignment horizontal="center"/>
    </xf>
    <xf numFmtId="0" fontId="54" fillId="9" borderId="0" xfId="4" applyFont="1" applyFill="1" applyAlignment="1">
      <alignment vertical="top"/>
    </xf>
    <xf numFmtId="0" fontId="50" fillId="9" borderId="0" xfId="4" applyFont="1" applyFill="1" applyAlignment="1">
      <alignment vertical="top"/>
    </xf>
    <xf numFmtId="0" fontId="54" fillId="9" borderId="0" xfId="4" applyFont="1" applyFill="1" applyAlignment="1">
      <alignment vertical="top" wrapText="1"/>
    </xf>
    <xf numFmtId="0" fontId="50" fillId="9" borderId="0" xfId="4" applyFont="1" applyFill="1" applyAlignment="1">
      <alignment vertical="top" wrapText="1"/>
    </xf>
    <xf numFmtId="0" fontId="50" fillId="4" borderId="0" xfId="4" applyFont="1" applyFill="1" applyAlignment="1">
      <alignment vertical="top"/>
    </xf>
    <xf numFmtId="0" fontId="50" fillId="4" borderId="0" xfId="4" applyFont="1" applyFill="1" applyAlignment="1">
      <alignment horizontal="center" vertical="top"/>
    </xf>
    <xf numFmtId="0" fontId="28" fillId="4" borderId="0" xfId="4" applyFill="1" applyAlignment="1">
      <alignment vertical="top"/>
    </xf>
    <xf numFmtId="0" fontId="58" fillId="9" borderId="0" xfId="4" applyFont="1" applyFill="1" applyAlignment="1">
      <alignment vertical="top"/>
    </xf>
    <xf numFmtId="0" fontId="54" fillId="4" borderId="0" xfId="4" applyFont="1" applyFill="1" applyAlignment="1">
      <alignment vertical="top"/>
    </xf>
    <xf numFmtId="0" fontId="56" fillId="9" borderId="0" xfId="4" applyFont="1" applyFill="1" applyAlignment="1">
      <alignment horizontal="left" vertical="top" wrapText="1"/>
    </xf>
    <xf numFmtId="0" fontId="63" fillId="9" borderId="0" xfId="4" applyFont="1" applyFill="1" applyAlignment="1">
      <alignment horizontal="center" vertical="top"/>
    </xf>
    <xf numFmtId="0" fontId="64" fillId="9" borderId="0" xfId="4" applyFont="1" applyFill="1" applyAlignment="1">
      <alignment horizontal="left" vertical="top"/>
    </xf>
    <xf numFmtId="0" fontId="28" fillId="9" borderId="0" xfId="4" applyFill="1" applyAlignment="1">
      <alignment vertical="top"/>
    </xf>
    <xf numFmtId="165" fontId="50" fillId="9" borderId="0" xfId="10" applyNumberFormat="1" applyFont="1" applyFill="1" applyBorder="1" applyAlignment="1">
      <alignment horizontal="center" vertical="top"/>
    </xf>
    <xf numFmtId="0" fontId="50" fillId="9" borderId="0" xfId="4" applyFont="1" applyFill="1" applyAlignment="1">
      <alignment horizontal="center" vertical="top"/>
    </xf>
    <xf numFmtId="0" fontId="50" fillId="9" borderId="0" xfId="4" applyFont="1" applyFill="1" applyAlignment="1">
      <alignment horizontal="left" vertical="top" wrapText="1"/>
    </xf>
    <xf numFmtId="0" fontId="67" fillId="0" borderId="0" xfId="4" applyFont="1"/>
    <xf numFmtId="0" fontId="50" fillId="0" borderId="0" xfId="4" applyFont="1"/>
    <xf numFmtId="0" fontId="50" fillId="0" borderId="0" xfId="4" applyFont="1" applyAlignment="1">
      <alignment horizontal="center"/>
    </xf>
    <xf numFmtId="0" fontId="50" fillId="4" borderId="0" xfId="4" applyFont="1" applyFill="1"/>
    <xf numFmtId="0" fontId="54" fillId="0" borderId="0" xfId="4" applyFont="1"/>
    <xf numFmtId="0" fontId="68" fillId="0" borderId="0" xfId="4" applyFont="1" applyAlignment="1">
      <alignment vertical="center"/>
    </xf>
    <xf numFmtId="0" fontId="69" fillId="0" borderId="0" xfId="4" applyFont="1" applyAlignment="1">
      <alignment horizontal="center"/>
    </xf>
    <xf numFmtId="0" fontId="54" fillId="0" borderId="0" xfId="4" applyFont="1" applyAlignment="1">
      <alignment horizontal="center"/>
    </xf>
    <xf numFmtId="0" fontId="54" fillId="0" borderId="0" xfId="0" applyFont="1" applyAlignment="1">
      <alignment horizontal="center"/>
    </xf>
    <xf numFmtId="165" fontId="54" fillId="0" borderId="0" xfId="10" applyNumberFormat="1" applyFont="1" applyFill="1" applyBorder="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horizontal="left" vertical="top"/>
    </xf>
    <xf numFmtId="0" fontId="54" fillId="0" borderId="0" xfId="4" applyFont="1" applyAlignment="1">
      <alignment vertical="top"/>
    </xf>
    <xf numFmtId="0" fontId="54" fillId="0" borderId="0" xfId="4" applyFont="1" applyAlignment="1">
      <alignment vertical="top" wrapText="1"/>
    </xf>
    <xf numFmtId="165" fontId="50" fillId="4" borderId="0" xfId="10" applyNumberFormat="1" applyFont="1" applyFill="1" applyBorder="1" applyAlignment="1">
      <alignment horizontal="center"/>
    </xf>
    <xf numFmtId="10" fontId="53" fillId="4" borderId="0" xfId="10" applyNumberFormat="1" applyFont="1" applyFill="1" applyBorder="1" applyAlignment="1">
      <alignment horizontal="center"/>
    </xf>
    <xf numFmtId="181" fontId="54" fillId="4" borderId="0" xfId="11" applyNumberFormat="1" applyFont="1" applyFill="1" applyBorder="1" applyAlignment="1">
      <alignment horizontal="left"/>
    </xf>
    <xf numFmtId="180" fontId="54" fillId="4" borderId="0" xfId="4" applyNumberFormat="1" applyFont="1" applyFill="1" applyAlignment="1">
      <alignment horizontal="center"/>
    </xf>
    <xf numFmtId="165" fontId="54" fillId="4" borderId="0" xfId="10" applyNumberFormat="1" applyFont="1" applyFill="1" applyBorder="1" applyAlignment="1">
      <alignment horizontal="center"/>
    </xf>
    <xf numFmtId="0" fontId="58" fillId="4" borderId="0" xfId="4" applyFont="1" applyFill="1" applyAlignment="1">
      <alignment vertical="top"/>
    </xf>
    <xf numFmtId="10" fontId="52" fillId="4" borderId="0" xfId="10" applyNumberFormat="1" applyFont="1" applyFill="1" applyBorder="1" applyAlignment="1">
      <alignment horizontal="center"/>
    </xf>
    <xf numFmtId="181" fontId="50" fillId="4" borderId="0" xfId="11" applyNumberFormat="1" applyFont="1" applyFill="1" applyBorder="1" applyAlignment="1">
      <alignment horizontal="left"/>
    </xf>
    <xf numFmtId="180" fontId="50" fillId="4" borderId="0" xfId="4" applyNumberFormat="1" applyFont="1" applyFill="1" applyAlignment="1">
      <alignment horizontal="center"/>
    </xf>
    <xf numFmtId="165" fontId="54" fillId="10" borderId="0" xfId="10" applyNumberFormat="1" applyFont="1" applyFill="1" applyBorder="1" applyAlignment="1">
      <alignment horizontal="center"/>
    </xf>
    <xf numFmtId="0" fontId="53" fillId="10" borderId="0" xfId="4" applyFont="1" applyFill="1"/>
    <xf numFmtId="0" fontId="54" fillId="10" borderId="0" xfId="4" applyFont="1" applyFill="1" applyAlignment="1">
      <alignment horizontal="center"/>
    </xf>
    <xf numFmtId="0" fontId="54" fillId="10" borderId="0" xfId="4" applyFont="1" applyFill="1"/>
    <xf numFmtId="0" fontId="73" fillId="9" borderId="0" xfId="4" applyFont="1" applyFill="1"/>
    <xf numFmtId="165" fontId="54" fillId="9" borderId="0" xfId="10" applyNumberFormat="1" applyFont="1" applyFill="1" applyBorder="1" applyAlignment="1">
      <alignment horizontal="center" vertical="center"/>
    </xf>
    <xf numFmtId="0" fontId="54" fillId="9" borderId="0" xfId="4" applyFont="1" applyFill="1" applyAlignment="1">
      <alignment vertical="center"/>
    </xf>
    <xf numFmtId="10" fontId="54" fillId="9" borderId="0" xfId="10" applyNumberFormat="1" applyFont="1" applyFill="1" applyBorder="1" applyAlignment="1">
      <alignment horizontal="center"/>
    </xf>
    <xf numFmtId="0" fontId="75" fillId="10" borderId="0" xfId="4" applyFont="1" applyFill="1"/>
    <xf numFmtId="0" fontId="58" fillId="0" borderId="0" xfId="4" applyFont="1"/>
    <xf numFmtId="0" fontId="54" fillId="9" borderId="0" xfId="10" applyNumberFormat="1" applyFont="1" applyFill="1" applyBorder="1" applyAlignment="1">
      <alignment horizontal="left"/>
    </xf>
    <xf numFmtId="0" fontId="53" fillId="0" borderId="0" xfId="4" applyFont="1"/>
    <xf numFmtId="182" fontId="53" fillId="9" borderId="0" xfId="12" applyNumberFormat="1" applyFont="1" applyFill="1" applyBorder="1" applyAlignment="1"/>
    <xf numFmtId="43" fontId="54" fillId="9" borderId="0" xfId="11" applyFont="1" applyFill="1" applyBorder="1" applyAlignment="1">
      <alignment horizontal="center"/>
    </xf>
    <xf numFmtId="182" fontId="54" fillId="9" borderId="0" xfId="12" applyNumberFormat="1" applyFont="1" applyFill="1" applyBorder="1" applyAlignment="1"/>
    <xf numFmtId="165" fontId="54" fillId="9" borderId="0" xfId="10" applyNumberFormat="1" applyFont="1" applyFill="1" applyBorder="1" applyAlignment="1">
      <alignment horizontal="right"/>
    </xf>
    <xf numFmtId="174" fontId="54" fillId="9" borderId="0" xfId="11" applyNumberFormat="1" applyFont="1" applyFill="1" applyBorder="1" applyAlignment="1">
      <alignment horizontal="right"/>
    </xf>
    <xf numFmtId="43" fontId="28" fillId="0" borderId="0" xfId="11" applyFont="1" applyFill="1" applyBorder="1" applyAlignment="1">
      <alignment horizontal="left"/>
    </xf>
    <xf numFmtId="174" fontId="54" fillId="9" borderId="0" xfId="11" applyNumberFormat="1" applyFont="1" applyFill="1" applyBorder="1" applyAlignment="1"/>
    <xf numFmtId="174" fontId="54" fillId="0" borderId="0" xfId="11" applyNumberFormat="1" applyFont="1" applyFill="1" applyBorder="1" applyAlignment="1">
      <alignment horizontal="left"/>
    </xf>
    <xf numFmtId="183" fontId="54" fillId="9" borderId="0" xfId="4" applyNumberFormat="1" applyFont="1" applyFill="1" applyAlignment="1">
      <alignment horizontal="left"/>
    </xf>
    <xf numFmtId="43" fontId="76" fillId="0" borderId="0" xfId="11" applyFont="1" applyFill="1" applyBorder="1" applyAlignment="1">
      <alignment horizontal="left"/>
    </xf>
    <xf numFmtId="10" fontId="54" fillId="0" borderId="0" xfId="4" applyNumberFormat="1" applyFont="1" applyAlignment="1">
      <alignment horizontal="left"/>
    </xf>
    <xf numFmtId="165" fontId="54" fillId="4" borderId="0" xfId="10" applyNumberFormat="1" applyFont="1" applyFill="1" applyBorder="1" applyAlignment="1">
      <alignment vertical="top" wrapText="1"/>
    </xf>
    <xf numFmtId="174" fontId="54" fillId="4" borderId="0" xfId="11" applyNumberFormat="1" applyFont="1" applyFill="1" applyBorder="1" applyAlignment="1">
      <alignment horizontal="center"/>
    </xf>
    <xf numFmtId="174" fontId="54" fillId="4" borderId="0" xfId="11" applyNumberFormat="1" applyFont="1" applyFill="1" applyBorder="1" applyAlignment="1">
      <alignment vertical="top" wrapText="1"/>
    </xf>
    <xf numFmtId="174" fontId="54" fillId="9" borderId="0" xfId="11" quotePrefix="1" applyNumberFormat="1" applyFont="1" applyFill="1" applyBorder="1" applyAlignment="1"/>
    <xf numFmtId="173" fontId="54" fillId="9" borderId="0" xfId="10" applyNumberFormat="1" applyFont="1" applyFill="1" applyBorder="1" applyAlignment="1">
      <alignment horizontal="center"/>
    </xf>
    <xf numFmtId="182" fontId="53" fillId="4" borderId="0" xfId="12" applyNumberFormat="1" applyFont="1" applyFill="1" applyBorder="1" applyAlignment="1">
      <alignment horizontal="center"/>
    </xf>
    <xf numFmtId="0" fontId="53" fillId="9" borderId="0" xfId="4" applyFont="1" applyFill="1" applyAlignment="1">
      <alignment horizontal="center"/>
    </xf>
    <xf numFmtId="0" fontId="77" fillId="0" borderId="0" xfId="4" quotePrefix="1" applyFont="1" applyAlignment="1">
      <alignment horizontal="center"/>
    </xf>
    <xf numFmtId="43" fontId="42" fillId="9" borderId="0" xfId="11" applyFont="1" applyFill="1"/>
    <xf numFmtId="9" fontId="53" fillId="9" borderId="0" xfId="10" applyFont="1" applyFill="1" applyBorder="1" applyAlignment="1"/>
    <xf numFmtId="184" fontId="54" fillId="9" borderId="0" xfId="10" applyNumberFormat="1" applyFont="1" applyFill="1" applyBorder="1" applyAlignment="1">
      <alignment horizontal="center"/>
    </xf>
    <xf numFmtId="165" fontId="53" fillId="10" borderId="0" xfId="10" applyNumberFormat="1" applyFont="1" applyFill="1" applyBorder="1" applyAlignment="1">
      <alignment horizontal="center"/>
    </xf>
    <xf numFmtId="174" fontId="53" fillId="10" borderId="0" xfId="4" applyNumberFormat="1" applyFont="1" applyFill="1" applyAlignment="1">
      <alignment horizontal="center"/>
    </xf>
    <xf numFmtId="182" fontId="53" fillId="10" borderId="0" xfId="12" applyNumberFormat="1" applyFont="1" applyFill="1" applyBorder="1" applyAlignment="1">
      <alignment horizontal="center"/>
    </xf>
    <xf numFmtId="0" fontId="53" fillId="4" borderId="0" xfId="4" applyFont="1" applyFill="1"/>
    <xf numFmtId="165" fontId="53" fillId="4" borderId="0" xfId="10" applyNumberFormat="1" applyFont="1" applyFill="1" applyBorder="1" applyAlignment="1">
      <alignment horizontal="center"/>
    </xf>
    <xf numFmtId="180" fontId="53" fillId="4" borderId="0" xfId="4" applyNumberFormat="1" applyFont="1" applyFill="1" applyAlignment="1">
      <alignment horizontal="center"/>
    </xf>
    <xf numFmtId="44" fontId="53" fillId="4" borderId="0" xfId="12" applyFont="1" applyFill="1" applyBorder="1" applyAlignment="1">
      <alignment horizontal="center"/>
    </xf>
    <xf numFmtId="182" fontId="53" fillId="0" borderId="0" xfId="12" applyNumberFormat="1" applyFont="1" applyAlignment="1">
      <alignment horizontal="center"/>
    </xf>
    <xf numFmtId="165" fontId="53" fillId="4" borderId="0" xfId="10" applyNumberFormat="1" applyFont="1" applyFill="1" applyBorder="1" applyAlignment="1">
      <alignment horizontal="right"/>
    </xf>
    <xf numFmtId="43" fontId="54" fillId="9" borderId="0" xfId="11" applyFont="1" applyFill="1" applyBorder="1" applyAlignment="1">
      <alignment horizontal="left"/>
    </xf>
    <xf numFmtId="174" fontId="54" fillId="4" borderId="0" xfId="11" applyNumberFormat="1" applyFont="1" applyFill="1" applyAlignment="1">
      <alignment vertical="top"/>
    </xf>
    <xf numFmtId="165" fontId="54" fillId="4" borderId="0" xfId="10" applyNumberFormat="1" applyFont="1" applyFill="1" applyBorder="1" applyAlignment="1">
      <alignment horizontal="right"/>
    </xf>
    <xf numFmtId="174" fontId="54" fillId="9" borderId="0" xfId="11" applyNumberFormat="1" applyFont="1" applyFill="1" applyBorder="1" applyAlignment="1">
      <alignment horizontal="left"/>
    </xf>
    <xf numFmtId="43" fontId="54" fillId="0" borderId="0" xfId="11" applyFont="1" applyFill="1" applyBorder="1" applyAlignment="1">
      <alignment horizontal="left"/>
    </xf>
    <xf numFmtId="10" fontId="54" fillId="4" borderId="0" xfId="10" applyNumberFormat="1" applyFont="1" applyFill="1" applyBorder="1" applyAlignment="1">
      <alignment horizontal="left"/>
    </xf>
    <xf numFmtId="10" fontId="54" fillId="4" borderId="0" xfId="10" applyNumberFormat="1" applyFont="1" applyFill="1" applyBorder="1" applyAlignment="1">
      <alignment horizontal="center"/>
    </xf>
    <xf numFmtId="43" fontId="54" fillId="4" borderId="0" xfId="11" applyFont="1" applyFill="1" applyAlignment="1">
      <alignment vertical="top"/>
    </xf>
    <xf numFmtId="10" fontId="54" fillId="4" borderId="0" xfId="10" applyNumberFormat="1" applyFont="1" applyFill="1" applyBorder="1" applyAlignment="1">
      <alignment horizontal="left" vertical="top" wrapText="1"/>
    </xf>
    <xf numFmtId="10" fontId="54" fillId="4" borderId="0" xfId="10" applyNumberFormat="1" applyFont="1" applyFill="1" applyBorder="1" applyAlignment="1">
      <alignment horizontal="right" vertical="top" wrapText="1"/>
    </xf>
    <xf numFmtId="43" fontId="54" fillId="4" borderId="0" xfId="11" applyFont="1" applyFill="1" applyBorder="1" applyAlignment="1">
      <alignment vertical="top"/>
    </xf>
    <xf numFmtId="0" fontId="53" fillId="4" borderId="0" xfId="4" applyFont="1" applyFill="1" applyAlignment="1">
      <alignment horizontal="left"/>
    </xf>
    <xf numFmtId="0" fontId="28" fillId="0" borderId="0" xfId="0" applyFont="1" applyAlignment="1">
      <alignment wrapText="1"/>
    </xf>
    <xf numFmtId="182" fontId="54" fillId="4" borderId="0" xfId="12" applyNumberFormat="1" applyFont="1" applyFill="1" applyAlignment="1"/>
    <xf numFmtId="174" fontId="54" fillId="4" borderId="0" xfId="11" applyNumberFormat="1" applyFont="1" applyFill="1" applyAlignment="1"/>
    <xf numFmtId="0" fontId="61" fillId="4" borderId="0" xfId="4" quotePrefix="1" applyFont="1" applyFill="1"/>
    <xf numFmtId="43" fontId="54" fillId="4" borderId="0" xfId="11" applyFont="1" applyFill="1" applyAlignment="1"/>
    <xf numFmtId="182" fontId="53" fillId="4" borderId="33" xfId="12" applyNumberFormat="1" applyFont="1" applyFill="1" applyBorder="1"/>
    <xf numFmtId="0" fontId="53" fillId="4" borderId="34" xfId="4" applyFont="1" applyFill="1" applyBorder="1"/>
    <xf numFmtId="0" fontId="63" fillId="4" borderId="34" xfId="4" applyFont="1" applyFill="1" applyBorder="1"/>
    <xf numFmtId="170" fontId="54" fillId="4" borderId="0" xfId="4" quotePrefix="1" applyNumberFormat="1" applyFont="1" applyFill="1" applyAlignment="1">
      <alignment horizontal="left"/>
    </xf>
    <xf numFmtId="6" fontId="54" fillId="4" borderId="0" xfId="4" applyNumberFormat="1" applyFont="1" applyFill="1" applyAlignment="1">
      <alignment horizontal="center"/>
    </xf>
    <xf numFmtId="10" fontId="54" fillId="4" borderId="0" xfId="11" applyNumberFormat="1" applyFont="1" applyFill="1" applyAlignment="1"/>
    <xf numFmtId="0" fontId="53" fillId="4" borderId="34" xfId="4" applyFont="1" applyFill="1" applyBorder="1" applyAlignment="1">
      <alignment horizontal="center"/>
    </xf>
    <xf numFmtId="0" fontId="54" fillId="4" borderId="34" xfId="4" applyFont="1" applyFill="1" applyBorder="1" applyAlignment="1">
      <alignment horizontal="center"/>
    </xf>
    <xf numFmtId="174" fontId="53" fillId="0" borderId="0" xfId="11" applyNumberFormat="1" applyFont="1" applyFill="1" applyAlignment="1"/>
    <xf numFmtId="0" fontId="54" fillId="4" borderId="0" xfId="4" quotePrefix="1" applyFont="1" applyFill="1"/>
    <xf numFmtId="174" fontId="54" fillId="4" borderId="0" xfId="4" applyNumberFormat="1" applyFont="1" applyFill="1"/>
    <xf numFmtId="185" fontId="53" fillId="0" borderId="0" xfId="11" applyNumberFormat="1" applyFont="1" applyFill="1" applyBorder="1"/>
    <xf numFmtId="43" fontId="53" fillId="0" borderId="0" xfId="11" applyFont="1" applyFill="1" applyBorder="1"/>
    <xf numFmtId="185" fontId="54" fillId="0" borderId="0" xfId="11" applyNumberFormat="1" applyFont="1" applyFill="1" applyBorder="1"/>
    <xf numFmtId="185" fontId="54" fillId="0" borderId="33" xfId="11" applyNumberFormat="1" applyFont="1" applyFill="1" applyBorder="1"/>
    <xf numFmtId="0" fontId="53" fillId="10" borderId="0" xfId="4" applyFont="1" applyFill="1" applyAlignment="1">
      <alignment horizontal="center"/>
    </xf>
    <xf numFmtId="0" fontId="53" fillId="4" borderId="0" xfId="4" applyFont="1" applyFill="1" applyAlignment="1">
      <alignment horizontal="center"/>
    </xf>
    <xf numFmtId="182" fontId="54" fillId="9" borderId="0" xfId="12" applyNumberFormat="1" applyFont="1" applyFill="1" applyBorder="1" applyAlignment="1">
      <alignment horizontal="center"/>
    </xf>
    <xf numFmtId="182" fontId="54" fillId="9"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182" fontId="54" fillId="0" borderId="0" xfId="12" applyNumberFormat="1" applyFont="1" applyFill="1" applyBorder="1" applyAlignment="1">
      <alignment horizontal="center"/>
    </xf>
    <xf numFmtId="0" fontId="79" fillId="0" borderId="0" xfId="4" applyFont="1" applyAlignment="1">
      <alignment horizontal="left"/>
    </xf>
    <xf numFmtId="10" fontId="54" fillId="9" borderId="0" xfId="10" applyNumberFormat="1" applyFont="1" applyFill="1" applyBorder="1" applyAlignment="1">
      <alignment horizontal="right"/>
    </xf>
    <xf numFmtId="186" fontId="54" fillId="9" borderId="0" xfId="4" applyNumberFormat="1" applyFont="1" applyFill="1" applyAlignment="1">
      <alignment horizontal="center"/>
    </xf>
    <xf numFmtId="43" fontId="54" fillId="9" borderId="0" xfId="11" applyFont="1" applyFill="1" applyBorder="1" applyAlignment="1">
      <alignment horizontal="right"/>
    </xf>
    <xf numFmtId="167" fontId="54" fillId="9" borderId="0" xfId="4" applyNumberFormat="1" applyFont="1" applyFill="1" applyAlignment="1">
      <alignment horizontal="right"/>
    </xf>
    <xf numFmtId="186" fontId="54" fillId="9" borderId="0" xfId="11" applyNumberFormat="1" applyFont="1" applyFill="1" applyBorder="1" applyAlignment="1">
      <alignment horizontal="center"/>
    </xf>
    <xf numFmtId="0" fontId="80" fillId="10" borderId="0" xfId="4" applyFont="1" applyFill="1"/>
    <xf numFmtId="0" fontId="53" fillId="9" borderId="34" xfId="4" applyFont="1" applyFill="1" applyBorder="1" applyAlignment="1">
      <alignment horizontal="center"/>
    </xf>
    <xf numFmtId="174" fontId="53" fillId="9" borderId="34" xfId="11" applyNumberFormat="1" applyFont="1" applyFill="1" applyBorder="1" applyAlignment="1">
      <alignment horizontal="center"/>
    </xf>
    <xf numFmtId="182" fontId="54" fillId="9" borderId="0" xfId="12" applyNumberFormat="1" applyFont="1" applyFill="1" applyBorder="1" applyAlignment="1">
      <alignment horizontal="right"/>
    </xf>
    <xf numFmtId="174" fontId="54" fillId="9" borderId="0" xfId="4" applyNumberFormat="1" applyFont="1" applyFill="1" applyAlignment="1">
      <alignment horizontal="center"/>
    </xf>
    <xf numFmtId="165" fontId="63" fillId="9" borderId="0" xfId="10" applyNumberFormat="1" applyFont="1" applyFill="1" applyBorder="1" applyAlignment="1">
      <alignment horizontal="center"/>
    </xf>
    <xf numFmtId="174" fontId="53" fillId="9" borderId="0" xfId="11" applyNumberFormat="1" applyFont="1" applyFill="1" applyBorder="1" applyAlignment="1">
      <alignment horizontal="center"/>
    </xf>
    <xf numFmtId="174" fontId="53" fillId="9" borderId="33" xfId="11" applyNumberFormat="1" applyFont="1" applyFill="1" applyBorder="1" applyAlignment="1">
      <alignment horizontal="center"/>
    </xf>
    <xf numFmtId="174" fontId="53" fillId="9" borderId="0" xfId="4" applyNumberFormat="1" applyFont="1" applyFill="1" applyAlignment="1">
      <alignment horizontal="center"/>
    </xf>
    <xf numFmtId="0" fontId="54" fillId="4" borderId="0" xfId="4" applyFont="1" applyFill="1" applyAlignment="1">
      <alignment horizontal="right"/>
    </xf>
    <xf numFmtId="165" fontId="75" fillId="10" borderId="0" xfId="10" applyNumberFormat="1" applyFont="1" applyFill="1" applyBorder="1" applyAlignment="1">
      <alignment horizontal="center"/>
    </xf>
    <xf numFmtId="0" fontId="75" fillId="10" borderId="0" xfId="4" applyFont="1" applyFill="1" applyAlignment="1">
      <alignment horizontal="center"/>
    </xf>
    <xf numFmtId="0" fontId="57" fillId="4" borderId="0" xfId="4" applyFont="1" applyFill="1"/>
    <xf numFmtId="165" fontId="75" fillId="4" borderId="0" xfId="10" applyNumberFormat="1" applyFont="1" applyFill="1" applyBorder="1" applyAlignment="1">
      <alignment horizontal="center"/>
    </xf>
    <xf numFmtId="0" fontId="75" fillId="4" borderId="0" xfId="4" applyFont="1" applyFill="1" applyAlignment="1">
      <alignment horizontal="center"/>
    </xf>
    <xf numFmtId="165" fontId="52" fillId="4" borderId="0" xfId="10" applyNumberFormat="1" applyFont="1" applyFill="1" applyBorder="1" applyAlignment="1">
      <alignment horizontal="center"/>
    </xf>
    <xf numFmtId="0" fontId="53" fillId="9" borderId="0" xfId="4" applyFont="1" applyFill="1" applyAlignment="1">
      <alignment horizontal="left"/>
    </xf>
    <xf numFmtId="43" fontId="53" fillId="9" borderId="0" xfId="11" applyFont="1" applyFill="1" applyBorder="1" applyAlignment="1">
      <alignment horizontal="center"/>
    </xf>
    <xf numFmtId="0" fontId="80" fillId="0" borderId="0" xfId="4" applyFont="1"/>
    <xf numFmtId="165" fontId="53" fillId="0" borderId="0" xfId="10" applyNumberFormat="1" applyFont="1" applyFill="1" applyBorder="1" applyAlignment="1">
      <alignment horizontal="center"/>
    </xf>
    <xf numFmtId="174" fontId="53" fillId="0" borderId="0" xfId="4" applyNumberFormat="1" applyFont="1" applyAlignment="1">
      <alignment horizontal="center"/>
    </xf>
    <xf numFmtId="182" fontId="53" fillId="0" borderId="0" xfId="12" applyNumberFormat="1" applyFont="1" applyFill="1" applyBorder="1" applyAlignment="1">
      <alignment horizontal="center"/>
    </xf>
    <xf numFmtId="165" fontId="81" fillId="9" borderId="0" xfId="10" applyNumberFormat="1" applyFont="1" applyFill="1" applyBorder="1" applyAlignment="1">
      <alignment horizontal="center"/>
    </xf>
    <xf numFmtId="165" fontId="54" fillId="9" borderId="0" xfId="10" applyNumberFormat="1" applyFont="1" applyFill="1" applyBorder="1" applyAlignment="1">
      <alignment horizontal="center" vertical="top"/>
    </xf>
    <xf numFmtId="0" fontId="53" fillId="9" borderId="0" xfId="4" applyFont="1" applyFill="1" applyAlignment="1">
      <alignment horizontal="center" vertical="top"/>
    </xf>
    <xf numFmtId="0" fontId="53" fillId="9" borderId="34" xfId="4" applyFont="1" applyFill="1" applyBorder="1" applyAlignment="1">
      <alignment horizontal="center" vertical="top"/>
    </xf>
    <xf numFmtId="165" fontId="53" fillId="4" borderId="0" xfId="10" applyNumberFormat="1" applyFont="1" applyFill="1" applyBorder="1" applyAlignment="1">
      <alignment horizontal="center" vertical="top"/>
    </xf>
    <xf numFmtId="174" fontId="53" fillId="9" borderId="34" xfId="11" applyNumberFormat="1" applyFont="1" applyFill="1" applyBorder="1" applyAlignment="1">
      <alignment horizontal="center" vertical="top"/>
    </xf>
    <xf numFmtId="165" fontId="52" fillId="4" borderId="0" xfId="10" applyNumberFormat="1" applyFont="1" applyFill="1" applyBorder="1" applyAlignment="1">
      <alignment horizontal="center" vertical="top"/>
    </xf>
    <xf numFmtId="182" fontId="54" fillId="9" borderId="0" xfId="11" applyNumberFormat="1" applyFont="1" applyFill="1" applyBorder="1" applyAlignment="1">
      <alignment horizontal="center"/>
    </xf>
    <xf numFmtId="182" fontId="53" fillId="9" borderId="33" xfId="11" applyNumberFormat="1" applyFont="1" applyFill="1" applyBorder="1" applyAlignment="1">
      <alignment horizontal="center"/>
    </xf>
    <xf numFmtId="0" fontId="83" fillId="9" borderId="0" xfId="4" applyFont="1" applyFill="1" applyAlignment="1">
      <alignment horizontal="left" wrapText="1"/>
    </xf>
    <xf numFmtId="174" fontId="28" fillId="4" borderId="0" xfId="11" applyNumberFormat="1" applyFont="1" applyFill="1"/>
    <xf numFmtId="0" fontId="84" fillId="0" borderId="0" xfId="4" applyFont="1" applyAlignment="1">
      <alignment vertical="top"/>
    </xf>
    <xf numFmtId="0" fontId="84" fillId="0" borderId="0" xfId="4" applyFont="1" applyAlignment="1">
      <alignment horizontal="right" vertical="top" wrapText="1"/>
    </xf>
    <xf numFmtId="182" fontId="54" fillId="9" borderId="0" xfId="10" applyNumberFormat="1" applyFont="1" applyFill="1" applyBorder="1" applyAlignment="1">
      <alignment horizontal="center"/>
    </xf>
    <xf numFmtId="174" fontId="28" fillId="4" borderId="0" xfId="4" applyNumberFormat="1" applyFill="1"/>
    <xf numFmtId="0" fontId="84" fillId="0" borderId="0" xfId="4" applyFont="1" applyAlignment="1">
      <alignment horizontal="right" wrapText="1"/>
    </xf>
    <xf numFmtId="42" fontId="54" fillId="9" borderId="0" xfId="11" applyNumberFormat="1" applyFont="1" applyFill="1" applyBorder="1" applyAlignment="1">
      <alignment horizontal="center"/>
    </xf>
    <xf numFmtId="42" fontId="54" fillId="9" borderId="0" xfId="11" applyNumberFormat="1" applyFont="1" applyFill="1"/>
    <xf numFmtId="42" fontId="54" fillId="0" borderId="0" xfId="11" applyNumberFormat="1" applyFont="1" applyFill="1" applyBorder="1" applyAlignment="1">
      <alignment horizontal="center"/>
    </xf>
    <xf numFmtId="0" fontId="53" fillId="0" borderId="0" xfId="4" applyFont="1" applyAlignment="1">
      <alignment horizontal="center"/>
    </xf>
    <xf numFmtId="0" fontId="58" fillId="0" borderId="0" xfId="4" applyFont="1" applyAlignment="1">
      <alignment vertical="top"/>
    </xf>
    <xf numFmtId="0" fontId="53" fillId="0" borderId="34" xfId="4" applyFont="1" applyBorder="1" applyAlignment="1">
      <alignment horizontal="center"/>
    </xf>
    <xf numFmtId="182" fontId="54" fillId="0" borderId="0" xfId="11" applyNumberFormat="1" applyFont="1" applyFill="1" applyBorder="1" applyAlignment="1">
      <alignment horizontal="center"/>
    </xf>
    <xf numFmtId="182" fontId="53" fillId="0" borderId="33" xfId="11" applyNumberFormat="1" applyFont="1" applyFill="1" applyBorder="1" applyAlignment="1">
      <alignment horizontal="center"/>
    </xf>
    <xf numFmtId="182" fontId="53" fillId="0" borderId="0" xfId="11" applyNumberFormat="1" applyFont="1" applyFill="1" applyBorder="1" applyAlignment="1">
      <alignment horizontal="center"/>
    </xf>
    <xf numFmtId="43" fontId="28" fillId="4" borderId="0" xfId="11" applyFont="1" applyFill="1"/>
    <xf numFmtId="182" fontId="28" fillId="4" borderId="0" xfId="4" applyNumberFormat="1" applyFill="1"/>
    <xf numFmtId="0" fontId="52" fillId="4" borderId="0" xfId="4" applyFont="1" applyFill="1" applyAlignment="1">
      <alignment vertical="top" wrapText="1"/>
    </xf>
    <xf numFmtId="174" fontId="54" fillId="9" borderId="0" xfId="11" applyNumberFormat="1" applyFont="1" applyFill="1" applyBorder="1" applyAlignment="1">
      <alignment horizontal="center"/>
    </xf>
    <xf numFmtId="174" fontId="54" fillId="9" borderId="0" xfId="11" applyNumberFormat="1" applyFont="1" applyFill="1"/>
    <xf numFmtId="174" fontId="54" fillId="4" borderId="0" xfId="11" applyNumberFormat="1" applyFont="1" applyFill="1"/>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87" fillId="0" borderId="0" xfId="0" applyNumberFormat="1"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9" fontId="2" fillId="0" borderId="0" xfId="1" quotePrefix="1" applyNumberFormat="1" applyFont="1" applyFill="1" applyBorder="1" applyAlignment="1">
      <alignment horizontal="center" vertical="center" wrapText="1"/>
    </xf>
    <xf numFmtId="0" fontId="24" fillId="0" borderId="0" xfId="0" applyFont="1" applyAlignment="1" applyProtection="1">
      <alignment horizontal="center" vertical="center" wrapText="1"/>
    </xf>
    <xf numFmtId="0" fontId="2" fillId="0" borderId="15" xfId="0" applyFont="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Alignment="1">
      <alignment horizontal="center" vertical="center" wrapText="1"/>
    </xf>
    <xf numFmtId="0" fontId="2" fillId="0" borderId="0" xfId="0" applyFont="1" applyAlignment="1" applyProtection="1">
      <alignment horizontal="center" vertical="top" wrapText="1"/>
    </xf>
    <xf numFmtId="0" fontId="23" fillId="0" borderId="0" xfId="0" applyFont="1" applyAlignment="1" applyProtection="1">
      <alignment horizontal="center" vertical="center" wrapText="1"/>
    </xf>
    <xf numFmtId="2" fontId="2" fillId="0" borderId="0" xfId="0" applyNumberFormat="1" applyFont="1" applyAlignment="1">
      <alignment horizontal="center" vertical="center" wrapText="1"/>
    </xf>
    <xf numFmtId="10" fontId="88" fillId="0" borderId="0" xfId="0" applyNumberFormat="1" applyFont="1" applyAlignment="1">
      <alignment horizontal="center" vertical="center" wrapText="1"/>
    </xf>
    <xf numFmtId="0" fontId="54" fillId="0" borderId="0" xfId="4" applyFont="1" applyAlignment="1">
      <alignment horizontal="right" vertical="top"/>
    </xf>
    <xf numFmtId="10" fontId="3" fillId="0" borderId="0" xfId="1" applyNumberFormat="1" applyFont="1" applyFill="1" applyBorder="1" applyAlignment="1" applyProtection="1">
      <alignment horizontal="center" vertical="center" wrapText="1"/>
    </xf>
    <xf numFmtId="10" fontId="2" fillId="0" borderId="0" xfId="1" quotePrefix="1" applyNumberFormat="1" applyFont="1" applyFill="1" applyBorder="1" applyAlignment="1" applyProtection="1">
      <alignment horizontal="center" vertical="center" wrapText="1"/>
    </xf>
    <xf numFmtId="0" fontId="54" fillId="4" borderId="0" xfId="4" applyFont="1" applyFill="1" applyAlignment="1">
      <alignment horizontal="left" vertical="top" wrapText="1"/>
    </xf>
    <xf numFmtId="169" fontId="50" fillId="9" borderId="0" xfId="11" applyNumberFormat="1" applyFont="1" applyFill="1" applyBorder="1" applyAlignment="1">
      <alignment horizontal="left" wrapText="1"/>
    </xf>
    <xf numFmtId="0" fontId="50" fillId="0" borderId="0" xfId="4" applyFont="1" applyAlignment="1">
      <alignment horizontal="left" vertical="top" wrapText="1"/>
    </xf>
    <xf numFmtId="0" fontId="0" fillId="0" borderId="0" xfId="0" applyAlignment="1">
      <alignment wrapText="1"/>
    </xf>
    <xf numFmtId="0" fontId="54" fillId="0" borderId="0" xfId="4" applyFont="1" applyAlignment="1">
      <alignment horizontal="left" wrapText="1"/>
    </xf>
    <xf numFmtId="0" fontId="54" fillId="9" borderId="0" xfId="4" applyFont="1" applyFill="1" applyAlignment="1">
      <alignment horizontal="left" vertical="top"/>
    </xf>
    <xf numFmtId="0" fontId="54" fillId="0" borderId="0" xfId="4" applyFont="1" applyAlignment="1">
      <alignment horizontal="left" vertical="top" wrapText="1"/>
    </xf>
    <xf numFmtId="0" fontId="54" fillId="9" borderId="0" xfId="4" applyFont="1" applyFill="1" applyAlignment="1">
      <alignment horizontal="left" vertical="top" wrapText="1"/>
    </xf>
    <xf numFmtId="165" fontId="50" fillId="9" borderId="0" xfId="10" applyNumberFormat="1" applyFont="1" applyFill="1" applyBorder="1" applyAlignment="1">
      <alignment horizontal="left"/>
    </xf>
    <xf numFmtId="0" fontId="50" fillId="4" borderId="0" xfId="4" applyFont="1" applyFill="1" applyAlignment="1">
      <alignment vertical="top" wrapText="1"/>
    </xf>
    <xf numFmtId="174" fontId="54" fillId="0" borderId="0" xfId="11" applyNumberFormat="1" applyFont="1" applyFill="1" applyBorder="1" applyAlignment="1">
      <alignment horizontal="center"/>
    </xf>
    <xf numFmtId="165" fontId="53" fillId="9" borderId="34" xfId="10" applyNumberFormat="1" applyFont="1" applyFill="1" applyBorder="1" applyAlignment="1">
      <alignment horizontal="center"/>
    </xf>
    <xf numFmtId="165" fontId="53" fillId="9" borderId="34" xfId="10" applyNumberFormat="1" applyFont="1" applyFill="1" applyBorder="1" applyAlignment="1">
      <alignment horizontal="center" vertical="top"/>
    </xf>
    <xf numFmtId="43" fontId="2" fillId="0" borderId="0" xfId="9" applyFont="1" applyFill="1" applyBorder="1" applyAlignment="1" applyProtection="1">
      <alignment horizontal="center" vertical="center" wrapText="1"/>
    </xf>
    <xf numFmtId="43" fontId="2" fillId="0" borderId="0" xfId="9" applyFont="1" applyFill="1" applyBorder="1" applyAlignment="1">
      <alignment horizontal="center" vertical="center" wrapText="1"/>
    </xf>
    <xf numFmtId="43" fontId="2" fillId="0" borderId="0" xfId="1" applyNumberFormat="1" applyFont="1" applyFill="1" applyBorder="1" applyAlignment="1">
      <alignment horizontal="center" vertical="center" wrapText="1"/>
    </xf>
    <xf numFmtId="173" fontId="2" fillId="0" borderId="0" xfId="1" applyNumberFormat="1" applyFont="1" applyFill="1" applyBorder="1" applyAlignment="1">
      <alignment horizontal="center" vertical="center" wrapText="1"/>
    </xf>
    <xf numFmtId="187" fontId="2" fillId="0" borderId="0" xfId="0" applyNumberFormat="1" applyFont="1" applyFill="1" applyBorder="1" applyAlignment="1">
      <alignment horizontal="center" vertical="center" wrapText="1"/>
    </xf>
    <xf numFmtId="0" fontId="54" fillId="0" borderId="0" xfId="4" applyFont="1" applyFill="1" applyAlignment="1">
      <alignment horizontal="center"/>
    </xf>
    <xf numFmtId="42" fontId="54" fillId="0" borderId="0" xfId="4" applyNumberFormat="1" applyFont="1" applyFill="1" applyAlignment="1">
      <alignment horizontal="center"/>
    </xf>
    <xf numFmtId="0" fontId="50" fillId="0" borderId="0" xfId="4" applyFont="1" applyFill="1"/>
    <xf numFmtId="0" fontId="28" fillId="0" borderId="0" xfId="4" applyFill="1"/>
    <xf numFmtId="168" fontId="54" fillId="0" borderId="0" xfId="4" applyNumberFormat="1" applyFont="1" applyAlignment="1">
      <alignment horizontal="left" vertical="center"/>
    </xf>
    <xf numFmtId="174" fontId="53" fillId="0" borderId="0" xfId="14" applyNumberFormat="1" applyFont="1" applyFill="1" applyAlignment="1"/>
    <xf numFmtId="41" fontId="53" fillId="0" borderId="33" xfId="43" applyNumberFormat="1" applyFont="1" applyFill="1" applyBorder="1"/>
    <xf numFmtId="0" fontId="54" fillId="0" borderId="0" xfId="4" applyFont="1" applyFill="1" applyAlignment="1">
      <alignment horizontal="left"/>
    </xf>
    <xf numFmtId="176" fontId="54" fillId="0" borderId="0" xfId="11" applyNumberFormat="1" applyFont="1" applyFill="1" applyBorder="1" applyAlignment="1">
      <alignment horizontal="left" wrapText="1"/>
    </xf>
    <xf numFmtId="171" fontId="54" fillId="0" borderId="0" xfId="11" applyNumberFormat="1" applyFont="1" applyFill="1" applyBorder="1" applyAlignment="1">
      <alignment horizontal="left" wrapText="1"/>
    </xf>
    <xf numFmtId="172" fontId="54" fillId="0" borderId="0" xfId="4" applyNumberFormat="1" applyFont="1" applyFill="1" applyAlignment="1">
      <alignment horizontal="center" wrapText="1"/>
    </xf>
    <xf numFmtId="42" fontId="54" fillId="0" borderId="0" xfId="11" applyNumberFormat="1" applyFont="1" applyFill="1" applyAlignment="1">
      <alignment horizontal="left"/>
    </xf>
    <xf numFmtId="0" fontId="54" fillId="0" borderId="0" xfId="4" applyFont="1" applyFill="1" applyAlignment="1">
      <alignment horizontal="center" wrapText="1"/>
    </xf>
    <xf numFmtId="170" fontId="54" fillId="0" borderId="0" xfId="4" applyNumberFormat="1" applyFont="1" applyFill="1" applyAlignment="1">
      <alignment horizontal="center" wrapText="1"/>
    </xf>
    <xf numFmtId="9" fontId="54" fillId="0" borderId="0" xfId="10" applyFont="1" applyFill="1" applyAlignment="1">
      <alignment horizontal="center"/>
    </xf>
    <xf numFmtId="174" fontId="54" fillId="0" borderId="0" xfId="11" applyNumberFormat="1" applyFont="1" applyFill="1" applyAlignment="1">
      <alignment horizontal="left"/>
    </xf>
    <xf numFmtId="174" fontId="54" fillId="0" borderId="0" xfId="11" applyNumberFormat="1" applyFont="1" applyFill="1" applyAlignment="1">
      <alignment horizontal="center"/>
    </xf>
    <xf numFmtId="43" fontId="6" fillId="0" borderId="0" xfId="9" applyFont="1" applyFill="1"/>
    <xf numFmtId="173" fontId="54" fillId="0" borderId="0" xfId="10" applyNumberFormat="1" applyFont="1" applyFill="1" applyAlignment="1">
      <alignment horizontal="center"/>
    </xf>
    <xf numFmtId="0" fontId="60" fillId="0" borderId="0" xfId="4" applyFont="1" applyFill="1" applyAlignment="1">
      <alignment horizontal="left"/>
    </xf>
    <xf numFmtId="42" fontId="54" fillId="0" borderId="33" xfId="11" applyNumberFormat="1" applyFont="1" applyFill="1" applyBorder="1" applyAlignment="1">
      <alignment horizontal="left"/>
    </xf>
    <xf numFmtId="42" fontId="54" fillId="0" borderId="0" xfId="11" applyNumberFormat="1" applyFont="1" applyFill="1" applyBorder="1" applyAlignment="1">
      <alignment horizontal="left"/>
    </xf>
    <xf numFmtId="178" fontId="54" fillId="0" borderId="0" xfId="11" applyNumberFormat="1" applyFont="1" applyFill="1" applyBorder="1" applyAlignment="1">
      <alignment horizontal="left" wrapText="1"/>
    </xf>
    <xf numFmtId="0" fontId="54" fillId="0" borderId="0" xfId="4" applyFont="1" applyAlignment="1">
      <alignment horizontal="center" vertical="top" wrapText="1"/>
    </xf>
    <xf numFmtId="177" fontId="54" fillId="0" borderId="0" xfId="11" applyNumberFormat="1" applyFont="1" applyFill="1" applyBorder="1" applyAlignment="1">
      <alignment horizontal="left" wrapText="1"/>
    </xf>
    <xf numFmtId="0" fontId="68" fillId="0" borderId="0" xfId="4" applyFont="1" applyAlignment="1">
      <alignment horizontal="left" vertical="top"/>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4" fillId="4" borderId="0" xfId="4" applyFont="1" applyFill="1" applyAlignment="1">
      <alignment horizontal="left" vertical="top" wrapText="1"/>
    </xf>
    <xf numFmtId="0" fontId="51" fillId="9" borderId="0" xfId="4" applyFont="1" applyFill="1" applyAlignment="1">
      <alignment horizontal="center"/>
    </xf>
    <xf numFmtId="0" fontId="58" fillId="4" borderId="0" xfId="4" applyFont="1" applyFill="1" applyAlignment="1">
      <alignment horizontal="center" vertical="center"/>
    </xf>
    <xf numFmtId="169" fontId="50" fillId="9" borderId="0" xfId="11" applyNumberFormat="1" applyFont="1" applyFill="1" applyBorder="1" applyAlignment="1">
      <alignment horizontal="left" wrapText="1"/>
    </xf>
    <xf numFmtId="0" fontId="60" fillId="9" borderId="0" xfId="4" applyFont="1" applyFill="1" applyAlignment="1">
      <alignment horizontal="left" vertical="top" wrapText="1"/>
    </xf>
    <xf numFmtId="0" fontId="57" fillId="0" borderId="0" xfId="4" applyFont="1" applyAlignment="1">
      <alignment vertical="top" wrapText="1"/>
    </xf>
    <xf numFmtId="0" fontId="60" fillId="0" borderId="0" xfId="4" applyFont="1" applyAlignment="1">
      <alignment wrapText="1"/>
    </xf>
    <xf numFmtId="0" fontId="50" fillId="0" borderId="0" xfId="4" applyFont="1" applyAlignment="1">
      <alignment horizontal="left" vertical="top" wrapText="1"/>
    </xf>
    <xf numFmtId="0" fontId="0" fillId="0" borderId="0" xfId="0" applyAlignment="1">
      <alignment wrapText="1"/>
    </xf>
    <xf numFmtId="0" fontId="58" fillId="9" borderId="0" xfId="4" applyFont="1" applyFill="1" applyAlignment="1">
      <alignment horizontal="left" wrapText="1"/>
    </xf>
    <xf numFmtId="0" fontId="54" fillId="0" borderId="0" xfId="4" applyFont="1" applyAlignment="1">
      <alignment horizontal="left" wrapText="1"/>
    </xf>
    <xf numFmtId="0" fontId="54" fillId="9" borderId="0" xfId="4" applyFont="1" applyFill="1" applyAlignment="1">
      <alignment horizontal="left" vertical="top"/>
    </xf>
    <xf numFmtId="0" fontId="50" fillId="4" borderId="0" xfId="4" applyFont="1" applyFill="1" applyAlignment="1">
      <alignment horizontal="left" vertical="top" wrapText="1"/>
    </xf>
    <xf numFmtId="0" fontId="65" fillId="0" borderId="0" xfId="4" applyFont="1" applyAlignment="1">
      <alignment horizontal="left" wrapText="1"/>
    </xf>
    <xf numFmtId="0" fontId="70" fillId="4" borderId="0" xfId="4" applyFont="1" applyFill="1" applyAlignment="1">
      <alignment vertical="top" wrapText="1"/>
    </xf>
    <xf numFmtId="0" fontId="54" fillId="0" borderId="0" xfId="4" applyFont="1" applyAlignment="1">
      <alignment horizontal="left" vertical="top" wrapText="1"/>
    </xf>
    <xf numFmtId="0" fontId="54" fillId="9" borderId="0" xfId="4" applyFont="1" applyFill="1" applyAlignment="1">
      <alignment horizontal="left" vertical="top" wrapText="1"/>
    </xf>
    <xf numFmtId="0" fontId="74" fillId="0" borderId="0" xfId="4" applyFont="1" applyAlignment="1">
      <alignment horizontal="left" wrapText="1"/>
    </xf>
    <xf numFmtId="165" fontId="50" fillId="9" borderId="0" xfId="10" applyNumberFormat="1" applyFont="1" applyFill="1" applyBorder="1" applyAlignment="1">
      <alignment horizontal="left"/>
    </xf>
    <xf numFmtId="165" fontId="54" fillId="4" borderId="0" xfId="10" applyNumberFormat="1" applyFont="1" applyFill="1" applyBorder="1" applyAlignment="1">
      <alignment horizontal="left" vertical="top" wrapText="1"/>
    </xf>
    <xf numFmtId="0" fontId="50" fillId="4" borderId="0" xfId="4" applyFont="1" applyFill="1" applyAlignment="1">
      <alignment vertical="top" wrapText="1"/>
    </xf>
    <xf numFmtId="174" fontId="54" fillId="0" borderId="0" xfId="11" applyNumberFormat="1" applyFont="1" applyFill="1" applyBorder="1" applyAlignment="1">
      <alignment horizontal="center"/>
    </xf>
    <xf numFmtId="165" fontId="53" fillId="9" borderId="34" xfId="10" applyNumberFormat="1" applyFont="1" applyFill="1" applyBorder="1" applyAlignment="1">
      <alignment horizontal="center"/>
    </xf>
    <xf numFmtId="165" fontId="53" fillId="9" borderId="34" xfId="10" applyNumberFormat="1" applyFont="1" applyFill="1" applyBorder="1" applyAlignment="1">
      <alignment horizontal="center" vertical="top"/>
    </xf>
    <xf numFmtId="165" fontId="53" fillId="9" borderId="34" xfId="10" applyNumberFormat="1" applyFont="1" applyFill="1" applyBorder="1" applyAlignment="1">
      <alignment horizontal="center" vertical="center"/>
    </xf>
    <xf numFmtId="165" fontId="53" fillId="0" borderId="34" xfId="10" applyNumberFormat="1" applyFont="1" applyFill="1" applyBorder="1" applyAlignment="1">
      <alignment horizontal="center" vertical="center"/>
    </xf>
    <xf numFmtId="0" fontId="55" fillId="9" borderId="0" xfId="4" applyFont="1" applyFill="1" applyAlignment="1">
      <alignment horizontal="left" vertical="top" wrapText="1"/>
    </xf>
    <xf numFmtId="0" fontId="53" fillId="0" borderId="34" xfId="4" applyFont="1" applyBorder="1" applyAlignment="1">
      <alignment horizontal="center"/>
    </xf>
    <xf numFmtId="0" fontId="80" fillId="10" borderId="0" xfId="4" applyFont="1" applyFill="1" applyAlignment="1">
      <alignment horizontal="center" vertical="center" wrapText="1"/>
    </xf>
    <xf numFmtId="0" fontId="86" fillId="9" borderId="0" xfId="4" applyFont="1" applyFill="1" applyAlignment="1">
      <alignment horizontal="left"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73">
    <cellStyle name="Comma" xfId="9" builtinId="3"/>
    <cellStyle name="Comma 2" xfId="3" xr:uid="{00000000-0005-0000-0000-000000000000}"/>
    <cellStyle name="Comma 2 2" xfId="41" xr:uid="{DC51053A-BE75-4AD4-9304-5345416FD91B}"/>
    <cellStyle name="Comma 2 2 2" xfId="62" xr:uid="{8455AB2B-B6B2-4D72-821A-16C877BAE126}"/>
    <cellStyle name="Comma 2 3" xfId="11" xr:uid="{2175567F-52B3-4753-AAB2-DBEC7DB4E8CE}"/>
    <cellStyle name="Comma 2 3 2" xfId="43" xr:uid="{DC822B52-51EB-4F4D-A9EF-DBD7F6FD3A74}"/>
    <cellStyle name="Comma 3" xfId="15" xr:uid="{4F50D393-17FA-45F5-A82C-44E19AEAD1F7}"/>
    <cellStyle name="Comma 3 2" xfId="44" xr:uid="{1E0F0075-0768-447F-86C4-148E60A26EA7}"/>
    <cellStyle name="Comma 4" xfId="40" xr:uid="{3D5AB07D-CE50-429F-8177-DB6E9C7ABC29}"/>
    <cellStyle name="Comma 4 2" xfId="65" xr:uid="{A31C2468-82AE-4314-9853-782ECE13749C}"/>
    <cellStyle name="Comma 4 3" xfId="61" xr:uid="{4BF35F7A-16CC-49ED-A3E9-C76659E19277}"/>
    <cellStyle name="Comma 5" xfId="42" xr:uid="{498B5F43-40B4-4359-BA17-D11C946E46C3}"/>
    <cellStyle name="Comma 6" xfId="69" xr:uid="{6FDD5FD2-6B50-4A2B-8DB7-0EA5042AFAE8}"/>
    <cellStyle name="Comma 7" xfId="14" xr:uid="{8A83475C-4A5A-472B-95D2-D7B9E693B472}"/>
    <cellStyle name="Comma 9" xfId="37" xr:uid="{737D962A-9C5E-4EA4-8F2F-B4A3F4738CC9}"/>
    <cellStyle name="Comma 9 2" xfId="59" xr:uid="{C0ABFE19-6D0E-4600-BF33-1BD0815699F4}"/>
    <cellStyle name="Currency 2" xfId="17" xr:uid="{72BF6FD8-DBA3-4E32-B76E-0CD383F56840}"/>
    <cellStyle name="Currency 2 2" xfId="12" xr:uid="{C416B5DE-0170-437E-AB32-AA422430B562}"/>
    <cellStyle name="Currency 2 2 2" xfId="46" xr:uid="{9498BC4C-38A4-4C17-B495-A3C9127106AC}"/>
    <cellStyle name="Currency 3" xfId="18" xr:uid="{C932B293-2AE2-4077-9A97-257EC478FF4E}"/>
    <cellStyle name="Currency 3 2" xfId="47" xr:uid="{6DD34DA4-8597-489D-901D-12383C11F9B9}"/>
    <cellStyle name="Currency 4" xfId="45" xr:uid="{16F10A36-430F-4C9E-8934-7000B2CB7CF4}"/>
    <cellStyle name="Currency 5" xfId="16" xr:uid="{BF64AAC8-85BC-4D1E-B7C2-6BCC56245548}"/>
    <cellStyle name="Heading 1 2" xfId="26" xr:uid="{3F760117-F38D-456F-BE5F-F2890BDA203A}"/>
    <cellStyle name="Hyperlink" xfId="2" builtinId="8"/>
    <cellStyle name="Hyperlink 2" xfId="38" xr:uid="{6C556148-C7A0-4041-94A2-3902CB2DB8D0}"/>
    <cellStyle name="Normal" xfId="0" builtinId="0"/>
    <cellStyle name="Normal 10" xfId="63" xr:uid="{68253D7B-9A84-40FD-AA52-9E9933B7EE78}"/>
    <cellStyle name="Normal 11" xfId="66" xr:uid="{4C0C8080-A2EF-42FC-B062-A6DC79DE13FB}"/>
    <cellStyle name="Normal 12" xfId="67" xr:uid="{7AC24177-F2EC-4883-8ADC-7A562B3B6702}"/>
    <cellStyle name="Normal 13" xfId="68" xr:uid="{E5A39F4A-8EE7-43E5-8088-00EC20498301}"/>
    <cellStyle name="Normal 14" xfId="70" xr:uid="{4D9F220D-98B3-4343-A974-D880CD065719}"/>
    <cellStyle name="Normal 15" xfId="71" xr:uid="{8340F7F2-D36B-4D41-916D-9EEDD2FC6E49}"/>
    <cellStyle name="Normal 16" xfId="13" xr:uid="{AD60E35C-BE96-4963-AE2E-80FF2849BB79}"/>
    <cellStyle name="Normal 18" xfId="27" xr:uid="{F737AB71-FCD6-4E06-B6EA-8685DE7A7EC4}"/>
    <cellStyle name="Normal 18 2" xfId="29" xr:uid="{851394ED-C275-4F6F-897A-D07FB2BF37A0}"/>
    <cellStyle name="Normal 2" xfId="4" xr:uid="{00000000-0005-0000-0000-000003000000}"/>
    <cellStyle name="Normal 3" xfId="5" xr:uid="{00000000-0005-0000-0000-000004000000}"/>
    <cellStyle name="Normal 3 2" xfId="20" xr:uid="{7E0B5DF9-383E-4650-85B1-861EF3AA2C92}"/>
    <cellStyle name="Normal 3 2 2" xfId="31" xr:uid="{2AC3F3BD-15BA-4996-9B55-CDC48EA1A25F}"/>
    <cellStyle name="Normal 3 2 2 2" xfId="54" xr:uid="{A1D6BBC7-2F19-4AF7-8D9C-6C98BFA788A7}"/>
    <cellStyle name="Normal 3 2 3" xfId="49" xr:uid="{068168AE-EEDF-4CCD-A6F8-C4D942D85813}"/>
    <cellStyle name="Normal 3 3" xfId="30" xr:uid="{309B2F0C-DA06-443A-80E6-C704FFF54EDD}"/>
    <cellStyle name="Normal 3 3 2" xfId="53" xr:uid="{D5E8A562-5ABF-47D5-BF66-5C860707D654}"/>
    <cellStyle name="Normal 3 4" xfId="48" xr:uid="{9ADF9146-D772-4050-B7C0-D7F8C7210CCE}"/>
    <cellStyle name="Normal 3 5" xfId="19" xr:uid="{EF016E3D-E4C7-48CB-A518-CC2698D7D66F}"/>
    <cellStyle name="Normal 4" xfId="6" xr:uid="{00000000-0005-0000-0000-000005000000}"/>
    <cellStyle name="Normal 4 2" xfId="32" xr:uid="{17FA9079-FE2B-4760-AC12-ED86A21CD6E4}"/>
    <cellStyle name="Normal 5" xfId="21" xr:uid="{77187BB7-9F06-4BDB-81F4-FF1A00254C98}"/>
    <cellStyle name="Normal 5 2" xfId="33" xr:uid="{2269E04D-218F-41C2-9E58-D9E1E1471406}"/>
    <cellStyle name="Normal 5 2 2" xfId="55" xr:uid="{922C7760-D42C-4812-A161-1272E0F04183}"/>
    <cellStyle name="Normal 5 3" xfId="50" xr:uid="{E94B63FA-AC31-42A2-91E6-5C964F240E85}"/>
    <cellStyle name="Normal 6" xfId="22" xr:uid="{6CB7D6EB-3427-4031-8A79-B8786916015C}"/>
    <cellStyle name="Normal 6 2" xfId="34" xr:uid="{60DFDE2B-92C5-477C-9FA1-6DFA6F45E71F}"/>
    <cellStyle name="Normal 6 2 2" xfId="56" xr:uid="{AAA5ED75-B273-4427-84E8-9D019CC48CD2}"/>
    <cellStyle name="Normal 6 3" xfId="51" xr:uid="{8E6E4FE0-64E6-4C9B-AE11-2D1AD14E116A}"/>
    <cellStyle name="Normal 7" xfId="7" xr:uid="{00000000-0005-0000-0000-000006000000}"/>
    <cellStyle name="Normal 7 2" xfId="35" xr:uid="{06CE337B-5AA2-4AB6-B3D0-3989823FE846}"/>
    <cellStyle name="Normal 7 2 2" xfId="57" xr:uid="{8D904C4A-4A1E-4202-8A4B-4E3926B4B968}"/>
    <cellStyle name="Normal 7 3" xfId="52" xr:uid="{38E0CF4B-92B1-46E9-8A50-EB31B101F6FA}"/>
    <cellStyle name="Normal 7 4" xfId="25" xr:uid="{221C1166-A7A0-4AB7-901E-E0AB66B787FA}"/>
    <cellStyle name="Normal 8" xfId="36" xr:uid="{C5E583D2-C04B-4FF6-85BC-FAE01640AA37}"/>
    <cellStyle name="Normal 8 2" xfId="58" xr:uid="{B286ADA9-C8C4-4705-B178-F3C29E253D1D}"/>
    <cellStyle name="Normal 9" xfId="39" xr:uid="{120173B7-6699-4282-B6EB-D1243EA8CF09}"/>
    <cellStyle name="Normal 9 2" xfId="64" xr:uid="{5B781F45-F666-409E-B92E-062F78998673}"/>
    <cellStyle name="Normal 9 3" xfId="60" xr:uid="{E59EF6E6-358B-4488-AF63-3823A5891299}"/>
    <cellStyle name="Percent" xfId="1" builtinId="5"/>
    <cellStyle name="Percent 14" xfId="28" xr:uid="{0A318B70-845C-42AE-85A0-501DB3D51D69}"/>
    <cellStyle name="Percent 2" xfId="10" xr:uid="{5406C981-A031-48BC-89A7-265398606155}"/>
    <cellStyle name="Percent 3" xfId="23" xr:uid="{A25558FB-B1C6-4E09-BC5C-8A3526EFFC9D}"/>
    <cellStyle name="Percent 4" xfId="72" xr:uid="{626AF352-3554-4072-A2A4-28E146666C57}"/>
    <cellStyle name="Standard 3" xfId="8" xr:uid="{00000000-0005-0000-0000-000008000000}"/>
    <cellStyle name="Unlocked Input" xfId="24" xr:uid="{05F82F6A-28A1-4070-A476-A6760FBA5B16}"/>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176067</xdr:colOff>
      <xdr:row>7</xdr:row>
      <xdr:rowOff>84776</xdr:rowOff>
    </xdr:from>
    <xdr:to>
      <xdr:col>16</xdr:col>
      <xdr:colOff>1655535</xdr:colOff>
      <xdr:row>13</xdr:row>
      <xdr:rowOff>142874</xdr:rowOff>
    </xdr:to>
    <xdr:sp macro="" textlink="">
      <xdr:nvSpPr>
        <xdr:cNvPr id="2" name="Text Box 16">
          <a:extLst>
            <a:ext uri="{FF2B5EF4-FFF2-40B4-BE49-F238E27FC236}">
              <a16:creationId xmlns:a16="http://schemas.microsoft.com/office/drawing/2014/main" id="{E0896896-9380-452D-8D56-5A6D7716D02C}"/>
            </a:ext>
          </a:extLst>
        </xdr:cNvPr>
        <xdr:cNvSpPr txBox="1">
          <a:spLocks noChangeArrowheads="1"/>
        </xdr:cNvSpPr>
      </xdr:nvSpPr>
      <xdr:spPr bwMode="auto">
        <a:xfrm>
          <a:off x="176067" y="1753556"/>
          <a:ext cx="19965588" cy="25879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twoCellAnchor editAs="oneCell">
    <xdr:from>
      <xdr:col>0</xdr:col>
      <xdr:colOff>114300</xdr:colOff>
      <xdr:row>0</xdr:row>
      <xdr:rowOff>0</xdr:rowOff>
    </xdr:from>
    <xdr:to>
      <xdr:col>2</xdr:col>
      <xdr:colOff>1234440</xdr:colOff>
      <xdr:row>3</xdr:row>
      <xdr:rowOff>123190</xdr:rowOff>
    </xdr:to>
    <xdr:pic>
      <xdr:nvPicPr>
        <xdr:cNvPr id="3" name="Picture 9">
          <a:extLst>
            <a:ext uri="{FF2B5EF4-FFF2-40B4-BE49-F238E27FC236}">
              <a16:creationId xmlns:a16="http://schemas.microsoft.com/office/drawing/2014/main" id="{80D914FE-651B-4DAE-A691-902CC0D401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0993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123190</xdr:rowOff>
    </xdr:to>
    <xdr:pic>
      <xdr:nvPicPr>
        <xdr:cNvPr id="4" name="Picture 9">
          <a:extLst>
            <a:ext uri="{FF2B5EF4-FFF2-40B4-BE49-F238E27FC236}">
              <a16:creationId xmlns:a16="http://schemas.microsoft.com/office/drawing/2014/main" id="{FBDA303A-F654-4EA3-AC6C-2A1B48105B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0993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5" name="Picture 9">
          <a:extLst>
            <a:ext uri="{FF2B5EF4-FFF2-40B4-BE49-F238E27FC236}">
              <a16:creationId xmlns:a16="http://schemas.microsoft.com/office/drawing/2014/main" id="{3AF1060E-A570-428B-9205-A25FCFC807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1234441</xdr:colOff>
      <xdr:row>3</xdr:row>
      <xdr:rowOff>127000</xdr:rowOff>
    </xdr:to>
    <xdr:pic>
      <xdr:nvPicPr>
        <xdr:cNvPr id="6" name="Picture 9">
          <a:extLst>
            <a:ext uri="{FF2B5EF4-FFF2-40B4-BE49-F238E27FC236}">
              <a16:creationId xmlns:a16="http://schemas.microsoft.com/office/drawing/2014/main" id="{001E7F3B-AF8E-43E1-9A9A-854CF08AAB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1"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7" name="Picture 9">
          <a:extLst>
            <a:ext uri="{FF2B5EF4-FFF2-40B4-BE49-F238E27FC236}">
              <a16:creationId xmlns:a16="http://schemas.microsoft.com/office/drawing/2014/main" id="{F318721A-42F9-4B3B-8C64-13DDD783C1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1234441</xdr:colOff>
      <xdr:row>3</xdr:row>
      <xdr:rowOff>127000</xdr:rowOff>
    </xdr:to>
    <xdr:pic>
      <xdr:nvPicPr>
        <xdr:cNvPr id="8" name="Picture 7">
          <a:extLst>
            <a:ext uri="{FF2B5EF4-FFF2-40B4-BE49-F238E27FC236}">
              <a16:creationId xmlns:a16="http://schemas.microsoft.com/office/drawing/2014/main" id="{3009C99F-BFB3-404A-8EF5-96240C969C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1"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9" name="Picture 9">
          <a:extLst>
            <a:ext uri="{FF2B5EF4-FFF2-40B4-BE49-F238E27FC236}">
              <a16:creationId xmlns:a16="http://schemas.microsoft.com/office/drawing/2014/main" id="{5C192CD9-D20E-404D-BC72-2D07BB3FE4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0" name="Picture 9">
          <a:extLst>
            <a:ext uri="{FF2B5EF4-FFF2-40B4-BE49-F238E27FC236}">
              <a16:creationId xmlns:a16="http://schemas.microsoft.com/office/drawing/2014/main" id="{583119A7-EB6D-4CB8-9EE3-05CDCF60EA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1" name="Picture 9">
          <a:extLst>
            <a:ext uri="{FF2B5EF4-FFF2-40B4-BE49-F238E27FC236}">
              <a16:creationId xmlns:a16="http://schemas.microsoft.com/office/drawing/2014/main" id="{8E0FE3A2-96EA-4076-9978-C76A5BA4BE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2" name="Picture 9">
          <a:extLst>
            <a:ext uri="{FF2B5EF4-FFF2-40B4-BE49-F238E27FC236}">
              <a16:creationId xmlns:a16="http://schemas.microsoft.com/office/drawing/2014/main" id="{2F650E06-7C78-41A8-941D-3B53263916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3" name="Picture 9">
          <a:extLst>
            <a:ext uri="{FF2B5EF4-FFF2-40B4-BE49-F238E27FC236}">
              <a16:creationId xmlns:a16="http://schemas.microsoft.com/office/drawing/2014/main" id="{8665D712-21C2-4D26-ACC9-559E90C1E3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155575</xdr:rowOff>
    </xdr:to>
    <xdr:pic>
      <xdr:nvPicPr>
        <xdr:cNvPr id="14" name="Picture 9">
          <a:extLst>
            <a:ext uri="{FF2B5EF4-FFF2-40B4-BE49-F238E27FC236}">
              <a16:creationId xmlns:a16="http://schemas.microsoft.com/office/drawing/2014/main" id="{395EE4B9-6ECA-43FC-B80E-D7572D513D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4422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5" name="Picture 9">
          <a:extLst>
            <a:ext uri="{FF2B5EF4-FFF2-40B4-BE49-F238E27FC236}">
              <a16:creationId xmlns:a16="http://schemas.microsoft.com/office/drawing/2014/main" id="{6A8C0B30-7E81-4DED-8EF0-52CCE16132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6" name="Picture 9">
          <a:extLst>
            <a:ext uri="{FF2B5EF4-FFF2-40B4-BE49-F238E27FC236}">
              <a16:creationId xmlns:a16="http://schemas.microsoft.com/office/drawing/2014/main" id="{60A695E4-B83A-4D45-985A-19CF4D6838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7" name="Picture 9">
          <a:extLst>
            <a:ext uri="{FF2B5EF4-FFF2-40B4-BE49-F238E27FC236}">
              <a16:creationId xmlns:a16="http://schemas.microsoft.com/office/drawing/2014/main" id="{BD315223-1474-4553-884F-74B30FF1E6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8" name="Picture 9">
          <a:extLst>
            <a:ext uri="{FF2B5EF4-FFF2-40B4-BE49-F238E27FC236}">
              <a16:creationId xmlns:a16="http://schemas.microsoft.com/office/drawing/2014/main" id="{D9541738-DA58-4821-AC92-F620D08E33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1238250</xdr:colOff>
      <xdr:row>3</xdr:row>
      <xdr:rowOff>187960</xdr:rowOff>
    </xdr:to>
    <xdr:pic>
      <xdr:nvPicPr>
        <xdr:cNvPr id="19" name="Picture 9">
          <a:extLst>
            <a:ext uri="{FF2B5EF4-FFF2-40B4-BE49-F238E27FC236}">
              <a16:creationId xmlns:a16="http://schemas.microsoft.com/office/drawing/2014/main" id="{5AD77988-F304-430D-82E1-E39CF8403A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596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1238250</xdr:colOff>
      <xdr:row>3</xdr:row>
      <xdr:rowOff>187960</xdr:rowOff>
    </xdr:to>
    <xdr:pic>
      <xdr:nvPicPr>
        <xdr:cNvPr id="20" name="Picture 9">
          <a:extLst>
            <a:ext uri="{FF2B5EF4-FFF2-40B4-BE49-F238E27FC236}">
              <a16:creationId xmlns:a16="http://schemas.microsoft.com/office/drawing/2014/main" id="{6C03F09A-64C6-4DC5-89EE-98457AA80B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3024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1266825</xdr:colOff>
      <xdr:row>81</xdr:row>
      <xdr:rowOff>54909</xdr:rowOff>
    </xdr:from>
    <xdr:to>
      <xdr:col>1</xdr:col>
      <xdr:colOff>1619250</xdr:colOff>
      <xdr:row>81</xdr:row>
      <xdr:rowOff>152400</xdr:rowOff>
    </xdr:to>
    <xdr:sp macro="" textlink="">
      <xdr:nvSpPr>
        <xdr:cNvPr id="2" name="Rectangle 1">
          <a:extLst>
            <a:ext uri="{FF2B5EF4-FFF2-40B4-BE49-F238E27FC236}">
              <a16:creationId xmlns:a16="http://schemas.microsoft.com/office/drawing/2014/main" id="{245507BF-CC4E-4168-92F7-C8462D0120E5}"/>
            </a:ext>
          </a:extLst>
        </xdr:cNvPr>
        <xdr:cNvSpPr/>
      </xdr:nvSpPr>
      <xdr:spPr>
        <a:xfrm>
          <a:off x="2181225" y="16218834"/>
          <a:ext cx="352425" cy="9749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s://www.bmo.com/home/about/banking/investor-relations/fixed-income-investors/covered-bonds/registered-covered-bond"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63" t="s">
        <v>1239</v>
      </c>
    </row>
    <row r="3" spans="1:1" ht="15" x14ac:dyDescent="0.3">
      <c r="A3" s="126"/>
    </row>
    <row r="4" spans="1:1" ht="34.799999999999997" x14ac:dyDescent="0.3">
      <c r="A4" s="127" t="s">
        <v>1240</v>
      </c>
    </row>
    <row r="5" spans="1:1" ht="34.799999999999997" x14ac:dyDescent="0.3">
      <c r="A5" s="127" t="s">
        <v>1241</v>
      </c>
    </row>
    <row r="6" spans="1:1" ht="52.2" x14ac:dyDescent="0.3">
      <c r="A6" s="127" t="s">
        <v>1242</v>
      </c>
    </row>
    <row r="7" spans="1:1" ht="17.399999999999999" x14ac:dyDescent="0.3">
      <c r="A7" s="127"/>
    </row>
    <row r="8" spans="1:1" ht="18" x14ac:dyDescent="0.3">
      <c r="A8" s="128" t="s">
        <v>1243</v>
      </c>
    </row>
    <row r="9" spans="1:1" ht="34.799999999999997" x14ac:dyDescent="0.35">
      <c r="A9" s="137" t="s">
        <v>1406</v>
      </c>
    </row>
    <row r="10" spans="1:1" ht="69.599999999999994" x14ac:dyDescent="0.3">
      <c r="A10" s="130" t="s">
        <v>1244</v>
      </c>
    </row>
    <row r="11" spans="1:1" ht="34.799999999999997" x14ac:dyDescent="0.3">
      <c r="A11" s="130" t="s">
        <v>1245</v>
      </c>
    </row>
    <row r="12" spans="1:1" ht="17.399999999999999" x14ac:dyDescent="0.3">
      <c r="A12" s="130" t="s">
        <v>1246</v>
      </c>
    </row>
    <row r="13" spans="1:1" ht="17.399999999999999" x14ac:dyDescent="0.3">
      <c r="A13" s="130" t="s">
        <v>1247</v>
      </c>
    </row>
    <row r="14" spans="1:1" ht="34.799999999999997" x14ac:dyDescent="0.3">
      <c r="A14" s="130" t="s">
        <v>1248</v>
      </c>
    </row>
    <row r="15" spans="1:1" ht="17.399999999999999" x14ac:dyDescent="0.3">
      <c r="A15" s="130"/>
    </row>
    <row r="16" spans="1:1" ht="18" x14ac:dyDescent="0.3">
      <c r="A16" s="128" t="s">
        <v>1249</v>
      </c>
    </row>
    <row r="17" spans="1:1" ht="17.399999999999999" x14ac:dyDescent="0.3">
      <c r="A17" s="131" t="s">
        <v>1250</v>
      </c>
    </row>
    <row r="18" spans="1:1" ht="34.799999999999997" x14ac:dyDescent="0.3">
      <c r="A18" s="132" t="s">
        <v>1251</v>
      </c>
    </row>
    <row r="19" spans="1:1" ht="34.799999999999997" x14ac:dyDescent="0.3">
      <c r="A19" s="132" t="s">
        <v>1252</v>
      </c>
    </row>
    <row r="20" spans="1:1" ht="52.2" x14ac:dyDescent="0.3">
      <c r="A20" s="132" t="s">
        <v>1253</v>
      </c>
    </row>
    <row r="21" spans="1:1" ht="87" x14ac:dyDescent="0.3">
      <c r="A21" s="132" t="s">
        <v>1254</v>
      </c>
    </row>
    <row r="22" spans="1:1" ht="52.2" x14ac:dyDescent="0.3">
      <c r="A22" s="132" t="s">
        <v>1255</v>
      </c>
    </row>
    <row r="23" spans="1:1" ht="34.799999999999997" x14ac:dyDescent="0.3">
      <c r="A23" s="132" t="s">
        <v>1256</v>
      </c>
    </row>
    <row r="24" spans="1:1" ht="17.399999999999999" x14ac:dyDescent="0.3">
      <c r="A24" s="132" t="s">
        <v>1257</v>
      </c>
    </row>
    <row r="25" spans="1:1" ht="17.399999999999999" x14ac:dyDescent="0.3">
      <c r="A25" s="131" t="s">
        <v>1258</v>
      </c>
    </row>
    <row r="26" spans="1:1" ht="52.2" x14ac:dyDescent="0.35">
      <c r="A26" s="133" t="s">
        <v>1259</v>
      </c>
    </row>
    <row r="27" spans="1:1" ht="17.399999999999999" x14ac:dyDescent="0.35">
      <c r="A27" s="133" t="s">
        <v>1260</v>
      </c>
    </row>
    <row r="28" spans="1:1" ht="17.399999999999999" x14ac:dyDescent="0.3">
      <c r="A28" s="131" t="s">
        <v>1261</v>
      </c>
    </row>
    <row r="29" spans="1:1" ht="34.799999999999997" x14ac:dyDescent="0.3">
      <c r="A29" s="132" t="s">
        <v>1262</v>
      </c>
    </row>
    <row r="30" spans="1:1" ht="34.799999999999997" x14ac:dyDescent="0.3">
      <c r="A30" s="132" t="s">
        <v>1263</v>
      </c>
    </row>
    <row r="31" spans="1:1" ht="34.799999999999997" x14ac:dyDescent="0.3">
      <c r="A31" s="132" t="s">
        <v>1264</v>
      </c>
    </row>
    <row r="32" spans="1:1" ht="34.799999999999997" x14ac:dyDescent="0.3">
      <c r="A32" s="132" t="s">
        <v>1265</v>
      </c>
    </row>
    <row r="33" spans="1:1" ht="17.399999999999999" x14ac:dyDescent="0.3">
      <c r="A33" s="132"/>
    </row>
    <row r="34" spans="1:1" ht="18" x14ac:dyDescent="0.3">
      <c r="A34" s="128" t="s">
        <v>1266</v>
      </c>
    </row>
    <row r="35" spans="1:1" ht="17.399999999999999" x14ac:dyDescent="0.3">
      <c r="A35" s="131" t="s">
        <v>1267</v>
      </c>
    </row>
    <row r="36" spans="1:1" ht="34.799999999999997" x14ac:dyDescent="0.3">
      <c r="A36" s="132" t="s">
        <v>1268</v>
      </c>
    </row>
    <row r="37" spans="1:1" ht="34.799999999999997" x14ac:dyDescent="0.3">
      <c r="A37" s="132" t="s">
        <v>1269</v>
      </c>
    </row>
    <row r="38" spans="1:1" ht="34.799999999999997" x14ac:dyDescent="0.3">
      <c r="A38" s="132" t="s">
        <v>1270</v>
      </c>
    </row>
    <row r="39" spans="1:1" ht="17.399999999999999" x14ac:dyDescent="0.3">
      <c r="A39" s="132" t="s">
        <v>1271</v>
      </c>
    </row>
    <row r="40" spans="1:1" ht="34.799999999999997" x14ac:dyDescent="0.3">
      <c r="A40" s="132" t="s">
        <v>1272</v>
      </c>
    </row>
    <row r="41" spans="1:1" ht="17.399999999999999" x14ac:dyDescent="0.3">
      <c r="A41" s="131" t="s">
        <v>1273</v>
      </c>
    </row>
    <row r="42" spans="1:1" ht="17.399999999999999" x14ac:dyDescent="0.3">
      <c r="A42" s="132" t="s">
        <v>1274</v>
      </c>
    </row>
    <row r="43" spans="1:1" ht="17.399999999999999" x14ac:dyDescent="0.35">
      <c r="A43" s="133" t="s">
        <v>1275</v>
      </c>
    </row>
    <row r="44" spans="1:1" ht="17.399999999999999" x14ac:dyDescent="0.3">
      <c r="A44" s="131" t="s">
        <v>1276</v>
      </c>
    </row>
    <row r="45" spans="1:1" ht="34.799999999999997" x14ac:dyDescent="0.35">
      <c r="A45" s="133" t="s">
        <v>1277</v>
      </c>
    </row>
    <row r="46" spans="1:1" ht="34.799999999999997" x14ac:dyDescent="0.3">
      <c r="A46" s="132" t="s">
        <v>1278</v>
      </c>
    </row>
    <row r="47" spans="1:1" ht="52.2" x14ac:dyDescent="0.3">
      <c r="A47" s="132" t="s">
        <v>1279</v>
      </c>
    </row>
    <row r="48" spans="1:1" ht="17.399999999999999" x14ac:dyDescent="0.3">
      <c r="A48" s="132" t="s">
        <v>1280</v>
      </c>
    </row>
    <row r="49" spans="1:1" ht="17.399999999999999" x14ac:dyDescent="0.35">
      <c r="A49" s="133" t="s">
        <v>1281</v>
      </c>
    </row>
    <row r="50" spans="1:1" ht="17.399999999999999" x14ac:dyDescent="0.3">
      <c r="A50" s="131" t="s">
        <v>1282</v>
      </c>
    </row>
    <row r="51" spans="1:1" ht="34.799999999999997" x14ac:dyDescent="0.35">
      <c r="A51" s="133" t="s">
        <v>1283</v>
      </c>
    </row>
    <row r="52" spans="1:1" ht="17.399999999999999" x14ac:dyDescent="0.3">
      <c r="A52" s="132" t="s">
        <v>1284</v>
      </c>
    </row>
    <row r="53" spans="1:1" ht="34.799999999999997" x14ac:dyDescent="0.35">
      <c r="A53" s="133" t="s">
        <v>1285</v>
      </c>
    </row>
    <row r="54" spans="1:1" ht="17.399999999999999" x14ac:dyDescent="0.3">
      <c r="A54" s="131" t="s">
        <v>1286</v>
      </c>
    </row>
    <row r="55" spans="1:1" ht="17.399999999999999" x14ac:dyDescent="0.35">
      <c r="A55" s="133" t="s">
        <v>1287</v>
      </c>
    </row>
    <row r="56" spans="1:1" ht="34.799999999999997" x14ac:dyDescent="0.3">
      <c r="A56" s="132" t="s">
        <v>1288</v>
      </c>
    </row>
    <row r="57" spans="1:1" ht="17.399999999999999" x14ac:dyDescent="0.3">
      <c r="A57" s="132" t="s">
        <v>1289</v>
      </c>
    </row>
    <row r="58" spans="1:1" ht="17.399999999999999" x14ac:dyDescent="0.3">
      <c r="A58" s="132" t="s">
        <v>1290</v>
      </c>
    </row>
    <row r="59" spans="1:1" ht="17.399999999999999" x14ac:dyDescent="0.3">
      <c r="A59" s="131" t="s">
        <v>1291</v>
      </c>
    </row>
    <row r="60" spans="1:1" ht="34.799999999999997" x14ac:dyDescent="0.3">
      <c r="A60" s="132" t="s">
        <v>1292</v>
      </c>
    </row>
    <row r="61" spans="1:1" ht="17.399999999999999" x14ac:dyDescent="0.3">
      <c r="A61" s="134"/>
    </row>
    <row r="62" spans="1:1" ht="18" x14ac:dyDescent="0.3">
      <c r="A62" s="128" t="s">
        <v>1293</v>
      </c>
    </row>
    <row r="63" spans="1:1" ht="17.399999999999999" x14ac:dyDescent="0.3">
      <c r="A63" s="131" t="s">
        <v>1294</v>
      </c>
    </row>
    <row r="64" spans="1:1" ht="34.799999999999997" x14ac:dyDescent="0.3">
      <c r="A64" s="132" t="s">
        <v>1295</v>
      </c>
    </row>
    <row r="65" spans="1:1" ht="17.399999999999999" x14ac:dyDescent="0.3">
      <c r="A65" s="132" t="s">
        <v>1296</v>
      </c>
    </row>
    <row r="66" spans="1:1" ht="34.799999999999997" x14ac:dyDescent="0.3">
      <c r="A66" s="130" t="s">
        <v>1297</v>
      </c>
    </row>
    <row r="67" spans="1:1" ht="34.799999999999997" x14ac:dyDescent="0.3">
      <c r="A67" s="130" t="s">
        <v>1298</v>
      </c>
    </row>
    <row r="68" spans="1:1" ht="34.799999999999997" x14ac:dyDescent="0.3">
      <c r="A68" s="130" t="s">
        <v>1299</v>
      </c>
    </row>
    <row r="69" spans="1:1" ht="17.399999999999999" x14ac:dyDescent="0.3">
      <c r="A69" s="135" t="s">
        <v>1300</v>
      </c>
    </row>
    <row r="70" spans="1:1" ht="52.2" x14ac:dyDescent="0.3">
      <c r="A70" s="130" t="s">
        <v>1301</v>
      </c>
    </row>
    <row r="71" spans="1:1" ht="17.399999999999999" x14ac:dyDescent="0.3">
      <c r="A71" s="130" t="s">
        <v>1302</v>
      </c>
    </row>
    <row r="72" spans="1:1" ht="17.399999999999999" x14ac:dyDescent="0.3">
      <c r="A72" s="135" t="s">
        <v>1303</v>
      </c>
    </row>
    <row r="73" spans="1:1" ht="17.399999999999999" x14ac:dyDescent="0.3">
      <c r="A73" s="130" t="s">
        <v>1304</v>
      </c>
    </row>
    <row r="74" spans="1:1" ht="17.399999999999999" x14ac:dyDescent="0.3">
      <c r="A74" s="135" t="s">
        <v>1305</v>
      </c>
    </row>
    <row r="75" spans="1:1" ht="34.799999999999997" x14ac:dyDescent="0.3">
      <c r="A75" s="130" t="s">
        <v>1306</v>
      </c>
    </row>
    <row r="76" spans="1:1" ht="17.399999999999999" x14ac:dyDescent="0.3">
      <c r="A76" s="130" t="s">
        <v>1307</v>
      </c>
    </row>
    <row r="77" spans="1:1" ht="52.2" x14ac:dyDescent="0.3">
      <c r="A77" s="130" t="s">
        <v>1308</v>
      </c>
    </row>
    <row r="78" spans="1:1" ht="17.399999999999999" x14ac:dyDescent="0.3">
      <c r="A78" s="135" t="s">
        <v>1309</v>
      </c>
    </row>
    <row r="79" spans="1:1" ht="17.399999999999999" x14ac:dyDescent="0.35">
      <c r="A79" s="129" t="s">
        <v>1310</v>
      </c>
    </row>
    <row r="80" spans="1:1" ht="17.399999999999999" x14ac:dyDescent="0.3">
      <c r="A80" s="135" t="s">
        <v>1311</v>
      </c>
    </row>
    <row r="81" spans="1:1" ht="34.799999999999997" x14ac:dyDescent="0.3">
      <c r="A81" s="130" t="s">
        <v>1312</v>
      </c>
    </row>
    <row r="82" spans="1:1" ht="34.799999999999997" x14ac:dyDescent="0.3">
      <c r="A82" s="130" t="s">
        <v>1313</v>
      </c>
    </row>
    <row r="83" spans="1:1" ht="34.799999999999997" x14ac:dyDescent="0.3">
      <c r="A83" s="130" t="s">
        <v>1314</v>
      </c>
    </row>
    <row r="84" spans="1:1" ht="34.799999999999997" x14ac:dyDescent="0.3">
      <c r="A84" s="130" t="s">
        <v>1315</v>
      </c>
    </row>
    <row r="85" spans="1:1" ht="34.799999999999997" x14ac:dyDescent="0.3">
      <c r="A85" s="130" t="s">
        <v>1316</v>
      </c>
    </row>
    <row r="86" spans="1:1" ht="17.399999999999999" x14ac:dyDescent="0.3">
      <c r="A86" s="135" t="s">
        <v>1317</v>
      </c>
    </row>
    <row r="87" spans="1:1" ht="17.399999999999999" x14ac:dyDescent="0.3">
      <c r="A87" s="130" t="s">
        <v>1318</v>
      </c>
    </row>
    <row r="88" spans="1:1" ht="34.799999999999997" x14ac:dyDescent="0.3">
      <c r="A88" s="130" t="s">
        <v>1319</v>
      </c>
    </row>
    <row r="89" spans="1:1" ht="17.399999999999999" x14ac:dyDescent="0.3">
      <c r="A89" s="135" t="s">
        <v>1320</v>
      </c>
    </row>
    <row r="90" spans="1:1" ht="34.799999999999997" x14ac:dyDescent="0.3">
      <c r="A90" s="130" t="s">
        <v>1321</v>
      </c>
    </row>
    <row r="91" spans="1:1" ht="17.399999999999999" x14ac:dyDescent="0.3">
      <c r="A91" s="135" t="s">
        <v>1322</v>
      </c>
    </row>
    <row r="92" spans="1:1" ht="17.399999999999999" x14ac:dyDescent="0.35">
      <c r="A92" s="129" t="s">
        <v>1323</v>
      </c>
    </row>
    <row r="93" spans="1:1" ht="17.399999999999999" x14ac:dyDescent="0.3">
      <c r="A93" s="130" t="s">
        <v>1324</v>
      </c>
    </row>
    <row r="94" spans="1:1" ht="17.399999999999999" x14ac:dyDescent="0.3">
      <c r="A94" s="130"/>
    </row>
    <row r="95" spans="1:1" ht="18" x14ac:dyDescent="0.3">
      <c r="A95" s="128" t="s">
        <v>1325</v>
      </c>
    </row>
    <row r="96" spans="1:1" ht="34.799999999999997" x14ac:dyDescent="0.35">
      <c r="A96" s="129" t="s">
        <v>1326</v>
      </c>
    </row>
    <row r="97" spans="1:1" ht="17.399999999999999" x14ac:dyDescent="0.35">
      <c r="A97" s="129" t="s">
        <v>1327</v>
      </c>
    </row>
    <row r="98" spans="1:1" ht="17.399999999999999" x14ac:dyDescent="0.3">
      <c r="A98" s="135" t="s">
        <v>1328</v>
      </c>
    </row>
    <row r="99" spans="1:1" ht="17.399999999999999" x14ac:dyDescent="0.3">
      <c r="A99" s="127" t="s">
        <v>1329</v>
      </c>
    </row>
    <row r="100" spans="1:1" ht="17.399999999999999" x14ac:dyDescent="0.3">
      <c r="A100" s="130" t="s">
        <v>1330</v>
      </c>
    </row>
    <row r="101" spans="1:1" ht="17.399999999999999" x14ac:dyDescent="0.3">
      <c r="A101" s="130" t="s">
        <v>1331</v>
      </c>
    </row>
    <row r="102" spans="1:1" ht="17.399999999999999" x14ac:dyDescent="0.3">
      <c r="A102" s="130" t="s">
        <v>1332</v>
      </c>
    </row>
    <row r="103" spans="1:1" ht="17.399999999999999" x14ac:dyDescent="0.3">
      <c r="A103" s="130" t="s">
        <v>1333</v>
      </c>
    </row>
    <row r="104" spans="1:1" ht="34.799999999999997" x14ac:dyDescent="0.3">
      <c r="A104" s="130" t="s">
        <v>1334</v>
      </c>
    </row>
    <row r="105" spans="1:1" ht="17.399999999999999" x14ac:dyDescent="0.3">
      <c r="A105" s="127" t="s">
        <v>1335</v>
      </c>
    </row>
    <row r="106" spans="1:1" ht="17.399999999999999" x14ac:dyDescent="0.3">
      <c r="A106" s="130" t="s">
        <v>1336</v>
      </c>
    </row>
    <row r="107" spans="1:1" ht="17.399999999999999" x14ac:dyDescent="0.3">
      <c r="A107" s="130" t="s">
        <v>1337</v>
      </c>
    </row>
    <row r="108" spans="1:1" ht="17.399999999999999" x14ac:dyDescent="0.3">
      <c r="A108" s="130" t="s">
        <v>1338</v>
      </c>
    </row>
    <row r="109" spans="1:1" ht="17.399999999999999" x14ac:dyDescent="0.3">
      <c r="A109" s="130" t="s">
        <v>1339</v>
      </c>
    </row>
    <row r="110" spans="1:1" ht="17.399999999999999" x14ac:dyDescent="0.3">
      <c r="A110" s="130" t="s">
        <v>1340</v>
      </c>
    </row>
    <row r="111" spans="1:1" ht="17.399999999999999" x14ac:dyDescent="0.3">
      <c r="A111" s="130" t="s">
        <v>1341</v>
      </c>
    </row>
    <row r="112" spans="1:1" ht="17.399999999999999" x14ac:dyDescent="0.3">
      <c r="A112" s="135" t="s">
        <v>1342</v>
      </c>
    </row>
    <row r="113" spans="1:1" ht="17.399999999999999" x14ac:dyDescent="0.3">
      <c r="A113" s="130" t="s">
        <v>1343</v>
      </c>
    </row>
    <row r="114" spans="1:1" ht="17.399999999999999" x14ac:dyDescent="0.3">
      <c r="A114" s="127" t="s">
        <v>1344</v>
      </c>
    </row>
    <row r="115" spans="1:1" ht="17.399999999999999" x14ac:dyDescent="0.3">
      <c r="A115" s="130" t="s">
        <v>1345</v>
      </c>
    </row>
    <row r="116" spans="1:1" ht="17.399999999999999" x14ac:dyDescent="0.3">
      <c r="A116" s="130" t="s">
        <v>1346</v>
      </c>
    </row>
    <row r="117" spans="1:1" ht="17.399999999999999" x14ac:dyDescent="0.3">
      <c r="A117" s="127" t="s">
        <v>1347</v>
      </c>
    </row>
    <row r="118" spans="1:1" ht="17.399999999999999" x14ac:dyDescent="0.3">
      <c r="A118" s="130" t="s">
        <v>1348</v>
      </c>
    </row>
    <row r="119" spans="1:1" ht="17.399999999999999" x14ac:dyDescent="0.3">
      <c r="A119" s="130" t="s">
        <v>1349</v>
      </c>
    </row>
    <row r="120" spans="1:1" ht="17.399999999999999" x14ac:dyDescent="0.3">
      <c r="A120" s="130" t="s">
        <v>1350</v>
      </c>
    </row>
    <row r="121" spans="1:1" ht="17.399999999999999" x14ac:dyDescent="0.3">
      <c r="A121" s="135" t="s">
        <v>1351</v>
      </c>
    </row>
    <row r="122" spans="1:1" ht="17.399999999999999" x14ac:dyDescent="0.3">
      <c r="A122" s="127" t="s">
        <v>1352</v>
      </c>
    </row>
    <row r="123" spans="1:1" ht="17.399999999999999" x14ac:dyDescent="0.3">
      <c r="A123" s="127" t="s">
        <v>1353</v>
      </c>
    </row>
    <row r="124" spans="1:1" ht="17.399999999999999" x14ac:dyDescent="0.3">
      <c r="A124" s="130" t="s">
        <v>1354</v>
      </c>
    </row>
    <row r="125" spans="1:1" ht="17.399999999999999" x14ac:dyDescent="0.3">
      <c r="A125" s="130" t="s">
        <v>1355</v>
      </c>
    </row>
    <row r="126" spans="1:1" ht="17.399999999999999" x14ac:dyDescent="0.3">
      <c r="A126" s="130" t="s">
        <v>1356</v>
      </c>
    </row>
    <row r="127" spans="1:1" ht="17.399999999999999" x14ac:dyDescent="0.3">
      <c r="A127" s="130" t="s">
        <v>1357</v>
      </c>
    </row>
    <row r="128" spans="1:1" ht="17.399999999999999" x14ac:dyDescent="0.3">
      <c r="A128" s="130" t="s">
        <v>1358</v>
      </c>
    </row>
    <row r="129" spans="1:1" ht="17.399999999999999" x14ac:dyDescent="0.3">
      <c r="A129" s="135" t="s">
        <v>1359</v>
      </c>
    </row>
    <row r="130" spans="1:1" ht="34.799999999999997" x14ac:dyDescent="0.3">
      <c r="A130" s="130" t="s">
        <v>1360</v>
      </c>
    </row>
    <row r="131" spans="1:1" ht="69.599999999999994" x14ac:dyDescent="0.3">
      <c r="A131" s="130" t="s">
        <v>1361</v>
      </c>
    </row>
    <row r="132" spans="1:1" ht="34.799999999999997" x14ac:dyDescent="0.3">
      <c r="A132" s="130" t="s">
        <v>1362</v>
      </c>
    </row>
    <row r="133" spans="1:1" ht="17.399999999999999" x14ac:dyDescent="0.3">
      <c r="A133" s="135" t="s">
        <v>1363</v>
      </c>
    </row>
    <row r="134" spans="1:1" ht="34.799999999999997" x14ac:dyDescent="0.3">
      <c r="A134" s="127" t="s">
        <v>1364</v>
      </c>
    </row>
    <row r="135" spans="1:1" ht="17.399999999999999" x14ac:dyDescent="0.3">
      <c r="A135" s="127"/>
    </row>
    <row r="136" spans="1:1" ht="18" x14ac:dyDescent="0.3">
      <c r="A136" s="128" t="s">
        <v>1365</v>
      </c>
    </row>
    <row r="137" spans="1:1" ht="17.399999999999999" x14ac:dyDescent="0.3">
      <c r="A137" s="130" t="s">
        <v>1366</v>
      </c>
    </row>
    <row r="138" spans="1:1" ht="34.799999999999997" x14ac:dyDescent="0.3">
      <c r="A138" s="132" t="s">
        <v>1367</v>
      </c>
    </row>
    <row r="139" spans="1:1" ht="34.799999999999997" x14ac:dyDescent="0.3">
      <c r="A139" s="132" t="s">
        <v>1368</v>
      </c>
    </row>
    <row r="140" spans="1:1" ht="17.399999999999999" x14ac:dyDescent="0.3">
      <c r="A140" s="131" t="s">
        <v>1369</v>
      </c>
    </row>
    <row r="141" spans="1:1" ht="17.399999999999999" x14ac:dyDescent="0.3">
      <c r="A141" s="136" t="s">
        <v>1370</v>
      </c>
    </row>
    <row r="142" spans="1:1" ht="34.799999999999997" x14ac:dyDescent="0.35">
      <c r="A142" s="133" t="s">
        <v>1371</v>
      </c>
    </row>
    <row r="143" spans="1:1" ht="17.399999999999999" x14ac:dyDescent="0.3">
      <c r="A143" s="132" t="s">
        <v>1372</v>
      </c>
    </row>
    <row r="144" spans="1:1" ht="17.399999999999999" x14ac:dyDescent="0.3">
      <c r="A144" s="132" t="s">
        <v>1373</v>
      </c>
    </row>
    <row r="145" spans="1:1" ht="17.399999999999999" x14ac:dyDescent="0.3">
      <c r="A145" s="136" t="s">
        <v>1374</v>
      </c>
    </row>
    <row r="146" spans="1:1" ht="17.399999999999999" x14ac:dyDescent="0.3">
      <c r="A146" s="131" t="s">
        <v>1375</v>
      </c>
    </row>
    <row r="147" spans="1:1" ht="17.399999999999999" x14ac:dyDescent="0.3">
      <c r="A147" s="136" t="s">
        <v>1376</v>
      </c>
    </row>
    <row r="148" spans="1:1" ht="17.399999999999999" x14ac:dyDescent="0.3">
      <c r="A148" s="132" t="s">
        <v>1377</v>
      </c>
    </row>
    <row r="149" spans="1:1" ht="17.399999999999999" x14ac:dyDescent="0.3">
      <c r="A149" s="132" t="s">
        <v>1378</v>
      </c>
    </row>
    <row r="150" spans="1:1" ht="17.399999999999999" x14ac:dyDescent="0.3">
      <c r="A150" s="132" t="s">
        <v>1379</v>
      </c>
    </row>
    <row r="151" spans="1:1" ht="34.799999999999997" x14ac:dyDescent="0.3">
      <c r="A151" s="136" t="s">
        <v>1380</v>
      </c>
    </row>
    <row r="152" spans="1:1" ht="17.399999999999999" x14ac:dyDescent="0.3">
      <c r="A152" s="131" t="s">
        <v>1381</v>
      </c>
    </row>
    <row r="153" spans="1:1" ht="17.399999999999999" x14ac:dyDescent="0.3">
      <c r="A153" s="132" t="s">
        <v>1382</v>
      </c>
    </row>
    <row r="154" spans="1:1" ht="17.399999999999999" x14ac:dyDescent="0.3">
      <c r="A154" s="132" t="s">
        <v>1383</v>
      </c>
    </row>
    <row r="155" spans="1:1" ht="17.399999999999999" x14ac:dyDescent="0.3">
      <c r="A155" s="132" t="s">
        <v>1384</v>
      </c>
    </row>
    <row r="156" spans="1:1" ht="17.399999999999999" x14ac:dyDescent="0.3">
      <c r="A156" s="132" t="s">
        <v>1385</v>
      </c>
    </row>
    <row r="157" spans="1:1" ht="34.799999999999997" x14ac:dyDescent="0.3">
      <c r="A157" s="132" t="s">
        <v>1386</v>
      </c>
    </row>
    <row r="158" spans="1:1" ht="34.799999999999997" x14ac:dyDescent="0.3">
      <c r="A158" s="132" t="s">
        <v>1387</v>
      </c>
    </row>
    <row r="159" spans="1:1" ht="17.399999999999999" x14ac:dyDescent="0.3">
      <c r="A159" s="131" t="s">
        <v>1388</v>
      </c>
    </row>
    <row r="160" spans="1:1" ht="34.799999999999997" x14ac:dyDescent="0.3">
      <c r="A160" s="132" t="s">
        <v>1389</v>
      </c>
    </row>
    <row r="161" spans="1:1" ht="34.799999999999997" x14ac:dyDescent="0.3">
      <c r="A161" s="132" t="s">
        <v>1390</v>
      </c>
    </row>
    <row r="162" spans="1:1" ht="17.399999999999999" x14ac:dyDescent="0.3">
      <c r="A162" s="132" t="s">
        <v>1391</v>
      </c>
    </row>
    <row r="163" spans="1:1" ht="17.399999999999999" x14ac:dyDescent="0.3">
      <c r="A163" s="131" t="s">
        <v>1392</v>
      </c>
    </row>
    <row r="164" spans="1:1" ht="34.799999999999997" x14ac:dyDescent="0.35">
      <c r="A164" s="138" t="s">
        <v>1407</v>
      </c>
    </row>
    <row r="165" spans="1:1" ht="34.799999999999997" x14ac:dyDescent="0.3">
      <c r="A165" s="132" t="s">
        <v>1393</v>
      </c>
    </row>
    <row r="166" spans="1:1" ht="17.399999999999999" x14ac:dyDescent="0.3">
      <c r="A166" s="131" t="s">
        <v>1394</v>
      </c>
    </row>
    <row r="167" spans="1:1" ht="17.399999999999999" x14ac:dyDescent="0.3">
      <c r="A167" s="132" t="s">
        <v>1395</v>
      </c>
    </row>
    <row r="168" spans="1:1" ht="17.399999999999999" x14ac:dyDescent="0.3">
      <c r="A168" s="131" t="s">
        <v>1396</v>
      </c>
    </row>
    <row r="169" spans="1:1" ht="17.399999999999999" x14ac:dyDescent="0.35">
      <c r="A169" s="133" t="s">
        <v>1397</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3:S704"/>
  <sheetViews>
    <sheetView showGridLines="0" view="pageBreakPreview" zoomScale="60" zoomScaleNormal="55" workbookViewId="0">
      <selection activeCell="S26" sqref="S26"/>
    </sheetView>
  </sheetViews>
  <sheetFormatPr defaultRowHeight="15.6" x14ac:dyDescent="0.3"/>
  <cols>
    <col min="1" max="1" width="42.44140625" style="351" customWidth="1"/>
    <col min="2" max="2" width="3.33203125" style="352" customWidth="1"/>
    <col min="3" max="3" width="27" style="353" customWidth="1"/>
    <col min="4" max="4" width="3.6640625" style="352" customWidth="1"/>
    <col min="5" max="5" width="23.44140625" style="352" customWidth="1"/>
    <col min="6" max="6" width="8.6640625" style="352" customWidth="1"/>
    <col min="7" max="7" width="27.44140625" style="353" customWidth="1"/>
    <col min="8" max="8" width="3.88671875" style="353" customWidth="1"/>
    <col min="9" max="9" width="26.88671875" style="352" customWidth="1"/>
    <col min="10" max="10" width="5" style="352" customWidth="1"/>
    <col min="11" max="11" width="27.44140625" style="352" customWidth="1"/>
    <col min="12" max="12" width="9" style="352" customWidth="1"/>
    <col min="13" max="13" width="23.6640625" style="351" customWidth="1"/>
    <col min="14" max="14" width="3.33203125" style="352" customWidth="1"/>
    <col min="15" max="15" width="31" style="354" customWidth="1"/>
    <col min="16" max="16" width="3.33203125" style="352" customWidth="1"/>
    <col min="17" max="17" width="26.5546875" style="354" customWidth="1"/>
    <col min="18" max="16384" width="8.88671875" style="266"/>
  </cols>
  <sheetData>
    <row r="3" spans="1:17" ht="10.5" customHeight="1" x14ac:dyDescent="0.3"/>
    <row r="4" spans="1:17" ht="39.75" customHeight="1" x14ac:dyDescent="0.4">
      <c r="A4" s="693" t="s">
        <v>2616</v>
      </c>
      <c r="B4" s="693"/>
      <c r="C4" s="693"/>
      <c r="D4" s="693"/>
      <c r="E4" s="693"/>
      <c r="F4" s="693"/>
      <c r="G4" s="693"/>
      <c r="H4" s="693"/>
      <c r="I4" s="693"/>
      <c r="J4" s="693"/>
      <c r="K4" s="693"/>
      <c r="L4" s="693"/>
      <c r="M4" s="693"/>
      <c r="N4" s="693"/>
      <c r="O4" s="693"/>
      <c r="P4" s="693"/>
      <c r="Q4" s="693"/>
    </row>
    <row r="5" spans="1:17" x14ac:dyDescent="0.3">
      <c r="A5" s="355"/>
      <c r="C5" s="355"/>
      <c r="E5" s="351"/>
    </row>
    <row r="6" spans="1:17" ht="17.399999999999999" x14ac:dyDescent="0.3">
      <c r="B6" s="356"/>
      <c r="C6" s="357"/>
      <c r="D6" s="356"/>
      <c r="E6" s="357"/>
      <c r="F6" s="356"/>
      <c r="G6" s="358" t="s">
        <v>2617</v>
      </c>
      <c r="H6" s="358"/>
      <c r="I6" s="359">
        <v>44500</v>
      </c>
      <c r="J6" s="356"/>
      <c r="K6" s="356"/>
      <c r="L6" s="356"/>
      <c r="N6" s="356"/>
      <c r="P6" s="356"/>
    </row>
    <row r="7" spans="1:17" ht="17.399999999999999" x14ac:dyDescent="0.3">
      <c r="A7" s="360"/>
      <c r="B7" s="361"/>
      <c r="C7" s="362"/>
      <c r="D7" s="361"/>
      <c r="E7" s="362"/>
      <c r="F7" s="361"/>
      <c r="G7" s="363" t="s">
        <v>2618</v>
      </c>
      <c r="H7" s="363"/>
      <c r="I7" s="661">
        <v>44515</v>
      </c>
      <c r="J7" s="361"/>
      <c r="K7" s="361"/>
      <c r="L7" s="361"/>
      <c r="M7" s="364"/>
      <c r="N7" s="361"/>
      <c r="O7" s="365"/>
      <c r="P7" s="361"/>
      <c r="Q7" s="365"/>
    </row>
    <row r="9" spans="1:17" ht="121.5" customHeight="1" x14ac:dyDescent="0.3">
      <c r="A9" s="366"/>
      <c r="B9" s="366"/>
      <c r="C9" s="366"/>
      <c r="D9" s="366"/>
      <c r="E9" s="366"/>
      <c r="F9" s="366"/>
      <c r="G9" s="366"/>
      <c r="H9" s="366"/>
      <c r="I9" s="366"/>
      <c r="J9" s="366"/>
      <c r="K9" s="366"/>
      <c r="L9" s="366"/>
      <c r="M9" s="366"/>
      <c r="N9" s="366"/>
      <c r="P9" s="366"/>
    </row>
    <row r="10" spans="1:17" x14ac:dyDescent="0.3">
      <c r="A10" s="367"/>
    </row>
    <row r="11" spans="1:17" x14ac:dyDescent="0.3">
      <c r="A11" s="367"/>
    </row>
    <row r="12" spans="1:17" x14ac:dyDescent="0.3">
      <c r="A12" s="367"/>
    </row>
    <row r="13" spans="1:17" x14ac:dyDescent="0.3">
      <c r="A13" s="367"/>
    </row>
    <row r="14" spans="1:17" ht="17.399999999999999" x14ac:dyDescent="0.3">
      <c r="A14" s="368" t="s">
        <v>2619</v>
      </c>
      <c r="B14" s="369"/>
      <c r="C14" s="370"/>
      <c r="D14" s="369"/>
      <c r="E14" s="370"/>
      <c r="F14" s="369"/>
      <c r="G14" s="370"/>
      <c r="H14" s="370"/>
      <c r="I14" s="369"/>
      <c r="J14" s="369"/>
      <c r="K14" s="369"/>
      <c r="L14" s="369"/>
      <c r="M14" s="371"/>
      <c r="N14" s="369"/>
      <c r="O14" s="371"/>
      <c r="P14" s="369"/>
      <c r="Q14" s="371"/>
    </row>
    <row r="15" spans="1:17" x14ac:dyDescent="0.3">
      <c r="B15" s="351"/>
      <c r="C15" s="372"/>
      <c r="D15" s="351"/>
      <c r="E15" s="372"/>
      <c r="F15" s="351"/>
      <c r="G15" s="372"/>
      <c r="H15" s="372"/>
      <c r="I15" s="351"/>
      <c r="J15" s="351"/>
      <c r="K15" s="351"/>
      <c r="L15" s="351"/>
      <c r="N15" s="351"/>
      <c r="P15" s="351"/>
    </row>
    <row r="16" spans="1:17" ht="34.799999999999997" x14ac:dyDescent="0.3">
      <c r="A16" s="373" t="s">
        <v>2620</v>
      </c>
      <c r="B16" s="374"/>
      <c r="C16" s="375" t="s">
        <v>2621</v>
      </c>
      <c r="D16" s="374"/>
      <c r="E16" s="694" t="s">
        <v>2622</v>
      </c>
      <c r="F16" s="694"/>
      <c r="G16" s="375" t="s">
        <v>2623</v>
      </c>
      <c r="H16" s="376"/>
      <c r="I16" s="377" t="s">
        <v>2624</v>
      </c>
      <c r="J16" s="374"/>
      <c r="K16" s="377" t="s">
        <v>2625</v>
      </c>
      <c r="L16" s="374"/>
      <c r="M16" s="377" t="s">
        <v>2626</v>
      </c>
      <c r="N16" s="374"/>
      <c r="O16" s="378" t="s">
        <v>2627</v>
      </c>
      <c r="P16" s="374"/>
      <c r="Q16" s="377"/>
    </row>
    <row r="17" spans="1:19" ht="9" customHeight="1" x14ac:dyDescent="0.3">
      <c r="A17" s="379"/>
      <c r="B17" s="695"/>
      <c r="C17" s="695"/>
      <c r="D17" s="351"/>
      <c r="E17" s="380"/>
      <c r="F17" s="351"/>
      <c r="G17" s="381"/>
      <c r="H17" s="372"/>
      <c r="I17" s="382"/>
      <c r="J17" s="351"/>
      <c r="K17" s="354"/>
      <c r="L17" s="351"/>
      <c r="M17" s="354"/>
      <c r="N17" s="351"/>
      <c r="P17" s="351"/>
    </row>
    <row r="18" spans="1:19" ht="8.25" customHeight="1" x14ac:dyDescent="0.3">
      <c r="A18" s="383"/>
      <c r="B18" s="384"/>
      <c r="C18" s="385"/>
      <c r="D18" s="385"/>
      <c r="E18" s="386"/>
      <c r="F18" s="384"/>
      <c r="G18" s="387"/>
      <c r="H18" s="388"/>
      <c r="I18" s="389"/>
      <c r="J18" s="384"/>
      <c r="K18" s="390"/>
      <c r="L18" s="384"/>
      <c r="M18" s="384"/>
      <c r="N18" s="384"/>
      <c r="O18" s="391"/>
      <c r="P18" s="384"/>
      <c r="Q18" s="392"/>
      <c r="S18" s="393"/>
    </row>
    <row r="19" spans="1:19" ht="17.399999999999999" x14ac:dyDescent="0.3">
      <c r="A19" s="383"/>
      <c r="B19" s="384"/>
      <c r="C19" s="385"/>
      <c r="D19" s="385"/>
      <c r="E19" s="386"/>
      <c r="F19" s="384"/>
      <c r="G19" s="387"/>
      <c r="H19" s="388"/>
      <c r="I19" s="389"/>
      <c r="J19" s="384"/>
      <c r="K19" s="390"/>
      <c r="L19" s="384"/>
      <c r="M19" s="384"/>
      <c r="N19" s="384"/>
      <c r="O19" s="391"/>
      <c r="P19" s="384"/>
      <c r="Q19" s="392"/>
      <c r="S19" s="393"/>
    </row>
    <row r="20" spans="1:19" ht="17.399999999999999" x14ac:dyDescent="0.3">
      <c r="A20" s="383" t="s">
        <v>2628</v>
      </c>
      <c r="B20" s="384"/>
      <c r="C20" s="385">
        <v>1000000000</v>
      </c>
      <c r="D20" s="385"/>
      <c r="E20" s="386">
        <v>1.5012799999999999</v>
      </c>
      <c r="F20" s="384"/>
      <c r="G20" s="387">
        <v>1501280000</v>
      </c>
      <c r="H20" s="388"/>
      <c r="I20" s="389">
        <v>44825</v>
      </c>
      <c r="J20" s="384"/>
      <c r="K20" s="390">
        <v>7.4999999999999997E-3</v>
      </c>
      <c r="L20" s="384"/>
      <c r="M20" s="384" t="s">
        <v>2629</v>
      </c>
      <c r="N20" s="384"/>
      <c r="O20" s="391" t="s">
        <v>2630</v>
      </c>
      <c r="P20" s="384"/>
      <c r="Q20" s="392"/>
      <c r="S20" s="393">
        <f>(I20-$I$6)/365</f>
        <v>0.8904109589041096</v>
      </c>
    </row>
    <row r="21" spans="1:19" ht="17.399999999999999" x14ac:dyDescent="0.3">
      <c r="A21" s="383" t="s">
        <v>2631</v>
      </c>
      <c r="B21" s="384"/>
      <c r="C21" s="385">
        <v>135000000</v>
      </c>
      <c r="D21" s="385"/>
      <c r="E21" s="386">
        <v>1.4870399999999999</v>
      </c>
      <c r="F21" s="384"/>
      <c r="G21" s="387">
        <v>200750400</v>
      </c>
      <c r="H21" s="388"/>
      <c r="I21" s="389">
        <v>49580</v>
      </c>
      <c r="J21" s="384"/>
      <c r="K21" s="390">
        <v>1.5970000000000002E-2</v>
      </c>
      <c r="L21" s="384"/>
      <c r="M21" s="384" t="s">
        <v>2629</v>
      </c>
      <c r="N21" s="384"/>
      <c r="O21" s="391" t="s">
        <v>2632</v>
      </c>
      <c r="P21" s="384"/>
      <c r="Q21" s="392"/>
      <c r="S21" s="393">
        <f t="shared" ref="S21:S29" si="0">(I21-$I$6)/365</f>
        <v>13.917808219178083</v>
      </c>
    </row>
    <row r="22" spans="1:19" ht="17.399999999999999" x14ac:dyDescent="0.3">
      <c r="A22" s="383" t="s">
        <v>2633</v>
      </c>
      <c r="B22" s="384"/>
      <c r="C22" s="385">
        <v>1750000000</v>
      </c>
      <c r="D22" s="385"/>
      <c r="E22" s="386">
        <v>1.4605999999999999</v>
      </c>
      <c r="F22" s="384"/>
      <c r="G22" s="387">
        <v>2556050000</v>
      </c>
      <c r="H22" s="388"/>
      <c r="I22" s="389">
        <v>45219</v>
      </c>
      <c r="J22" s="384"/>
      <c r="K22" s="390">
        <v>1E-3</v>
      </c>
      <c r="L22" s="384"/>
      <c r="M22" s="384" t="s">
        <v>2629</v>
      </c>
      <c r="N22" s="384"/>
      <c r="O22" s="391" t="s">
        <v>2634</v>
      </c>
      <c r="P22" s="384"/>
      <c r="Q22" s="392"/>
      <c r="S22" s="393">
        <f t="shared" si="0"/>
        <v>1.9698630136986301</v>
      </c>
    </row>
    <row r="23" spans="1:19" ht="17.399999999999999" x14ac:dyDescent="0.3">
      <c r="A23" s="383" t="s">
        <v>2635</v>
      </c>
      <c r="B23" s="384"/>
      <c r="C23" s="394">
        <v>1750000000</v>
      </c>
      <c r="D23" s="394"/>
      <c r="E23" s="386">
        <v>1.3305</v>
      </c>
      <c r="F23" s="384"/>
      <c r="G23" s="387">
        <v>2328375000</v>
      </c>
      <c r="H23" s="388"/>
      <c r="I23" s="389">
        <v>44572</v>
      </c>
      <c r="J23" s="384"/>
      <c r="K23" s="390">
        <v>2.5000000000000001E-2</v>
      </c>
      <c r="L23" s="384"/>
      <c r="M23" s="384" t="s">
        <v>2629</v>
      </c>
      <c r="N23" s="384"/>
      <c r="O23" s="395" t="s">
        <v>2636</v>
      </c>
      <c r="P23" s="384"/>
      <c r="Q23" s="392"/>
      <c r="S23" s="393">
        <f t="shared" si="0"/>
        <v>0.19726027397260273</v>
      </c>
    </row>
    <row r="24" spans="1:19" ht="17.399999999999999" x14ac:dyDescent="0.3">
      <c r="A24" s="383" t="s">
        <v>2637</v>
      </c>
      <c r="B24" s="384"/>
      <c r="C24" s="385">
        <v>1500000000</v>
      </c>
      <c r="D24" s="385"/>
      <c r="E24" s="386">
        <v>1.4769600000000001</v>
      </c>
      <c r="F24" s="384"/>
      <c r="G24" s="387">
        <v>2215440000</v>
      </c>
      <c r="H24" s="388"/>
      <c r="I24" s="389">
        <v>44952</v>
      </c>
      <c r="J24" s="384"/>
      <c r="K24" s="390">
        <v>2E-3</v>
      </c>
      <c r="L24" s="384"/>
      <c r="M24" s="384" t="s">
        <v>2629</v>
      </c>
      <c r="N24" s="384"/>
      <c r="O24" s="391" t="s">
        <v>2638</v>
      </c>
      <c r="P24" s="384"/>
      <c r="Q24" s="392"/>
      <c r="S24" s="393">
        <f t="shared" si="0"/>
        <v>1.2383561643835617</v>
      </c>
    </row>
    <row r="25" spans="1:19" ht="17.399999999999999" x14ac:dyDescent="0.3">
      <c r="A25" s="383" t="s">
        <v>2639</v>
      </c>
      <c r="B25" s="384"/>
      <c r="C25" s="396">
        <v>2000000000</v>
      </c>
      <c r="D25" s="385"/>
      <c r="E25" s="386">
        <v>1</v>
      </c>
      <c r="F25" s="384"/>
      <c r="G25" s="387">
        <v>2000000000</v>
      </c>
      <c r="H25" s="388"/>
      <c r="I25" s="389">
        <v>44958</v>
      </c>
      <c r="J25" s="384"/>
      <c r="K25" s="397" t="s">
        <v>2640</v>
      </c>
      <c r="L25" s="384"/>
      <c r="M25" s="384" t="s">
        <v>2641</v>
      </c>
      <c r="N25" s="384"/>
      <c r="O25" s="391" t="s">
        <v>2642</v>
      </c>
      <c r="P25" s="384"/>
      <c r="Q25" s="392"/>
      <c r="S25" s="393">
        <f t="shared" si="0"/>
        <v>1.2547945205479452</v>
      </c>
    </row>
    <row r="26" spans="1:19" ht="19.8" x14ac:dyDescent="0.3">
      <c r="A26" s="383" t="s">
        <v>2643</v>
      </c>
      <c r="B26" s="384"/>
      <c r="C26" s="398">
        <v>400000000</v>
      </c>
      <c r="D26" s="385"/>
      <c r="E26" s="386">
        <v>1.806</v>
      </c>
      <c r="F26" s="384"/>
      <c r="G26" s="387">
        <v>722400000</v>
      </c>
      <c r="H26" s="388"/>
      <c r="I26" s="389">
        <v>45032</v>
      </c>
      <c r="J26" s="384"/>
      <c r="K26" s="383" t="s">
        <v>3026</v>
      </c>
      <c r="L26" s="384"/>
      <c r="M26" s="384" t="s">
        <v>2641</v>
      </c>
      <c r="N26" s="384"/>
      <c r="O26" s="391" t="s">
        <v>2644</v>
      </c>
      <c r="P26" s="384"/>
      <c r="Q26" s="392"/>
      <c r="S26" s="393">
        <f t="shared" si="0"/>
        <v>1.4575342465753425</v>
      </c>
    </row>
    <row r="27" spans="1:19" ht="17.399999999999999" x14ac:dyDescent="0.3">
      <c r="A27" s="383" t="s">
        <v>2645</v>
      </c>
      <c r="B27" s="384"/>
      <c r="C27" s="385">
        <v>1250000000</v>
      </c>
      <c r="D27" s="385"/>
      <c r="E27" s="386">
        <v>1.54236</v>
      </c>
      <c r="F27" s="384"/>
      <c r="G27" s="387">
        <v>1927950000</v>
      </c>
      <c r="H27" s="388"/>
      <c r="I27" s="389">
        <v>45301</v>
      </c>
      <c r="J27" s="384"/>
      <c r="K27" s="390">
        <v>2.5000000000000001E-3</v>
      </c>
      <c r="L27" s="384"/>
      <c r="M27" s="384" t="s">
        <v>2629</v>
      </c>
      <c r="N27" s="384"/>
      <c r="O27" s="391" t="s">
        <v>2646</v>
      </c>
      <c r="P27" s="384"/>
      <c r="Q27" s="392"/>
      <c r="S27" s="393">
        <f t="shared" si="0"/>
        <v>2.1945205479452055</v>
      </c>
    </row>
    <row r="28" spans="1:19" ht="17.399999999999999" x14ac:dyDescent="0.3">
      <c r="A28" s="383" t="s">
        <v>2647</v>
      </c>
      <c r="B28" s="384"/>
      <c r="C28" s="394">
        <v>1750000000</v>
      </c>
      <c r="D28" s="385"/>
      <c r="E28" s="386">
        <v>1.3319000000000001</v>
      </c>
      <c r="F28" s="384"/>
      <c r="G28" s="387">
        <v>2330825000</v>
      </c>
      <c r="H28" s="388"/>
      <c r="I28" s="389">
        <v>44727</v>
      </c>
      <c r="J28" s="384"/>
      <c r="K28" s="390">
        <v>2.1000000000000001E-2</v>
      </c>
      <c r="L28" s="384"/>
      <c r="M28" s="384" t="s">
        <v>2629</v>
      </c>
      <c r="N28" s="395"/>
      <c r="O28" s="395" t="s">
        <v>2648</v>
      </c>
      <c r="P28" s="384"/>
      <c r="Q28" s="392"/>
      <c r="S28" s="393">
        <f t="shared" si="0"/>
        <v>0.62191780821917808</v>
      </c>
    </row>
    <row r="29" spans="1:19" ht="19.2" customHeight="1" x14ac:dyDescent="0.3">
      <c r="A29" s="383" t="s">
        <v>2649</v>
      </c>
      <c r="B29" s="384"/>
      <c r="C29" s="385">
        <v>1250000000</v>
      </c>
      <c r="D29" s="385"/>
      <c r="E29" s="386">
        <v>1.5620000000000001</v>
      </c>
      <c r="F29" s="384"/>
      <c r="G29" s="387">
        <v>1952500000</v>
      </c>
      <c r="H29" s="388"/>
      <c r="I29" s="389">
        <v>45011</v>
      </c>
      <c r="J29" s="384"/>
      <c r="K29" s="390">
        <v>1.25E-3</v>
      </c>
      <c r="L29" s="384"/>
      <c r="M29" s="384" t="s">
        <v>2629</v>
      </c>
      <c r="N29" s="395"/>
      <c r="O29" s="391" t="s">
        <v>2650</v>
      </c>
      <c r="P29" s="384"/>
      <c r="Q29" s="392"/>
      <c r="S29" s="393">
        <f t="shared" si="0"/>
        <v>1.4</v>
      </c>
    </row>
    <row r="30" spans="1:19" s="108" customFormat="1" ht="16.2" hidden="1" customHeight="1" x14ac:dyDescent="0.3">
      <c r="A30" s="664"/>
      <c r="B30" s="657"/>
      <c r="C30" s="666"/>
      <c r="D30" s="666"/>
      <c r="E30" s="667"/>
      <c r="F30" s="657"/>
      <c r="G30" s="668"/>
      <c r="H30" s="669"/>
      <c r="I30" s="670"/>
      <c r="J30" s="657"/>
      <c r="K30" s="675"/>
      <c r="L30" s="657"/>
      <c r="M30" s="657"/>
      <c r="N30" s="672"/>
      <c r="O30" s="673"/>
      <c r="P30" s="657"/>
      <c r="Q30" s="658"/>
      <c r="S30" s="674"/>
    </row>
    <row r="31" spans="1:19" s="108" customFormat="1" ht="16.2" hidden="1" customHeight="1" thickBot="1" x14ac:dyDescent="0.35">
      <c r="A31" s="676" t="s">
        <v>2651</v>
      </c>
      <c r="B31" s="657"/>
      <c r="C31" s="666"/>
      <c r="D31" s="666"/>
      <c r="E31" s="667"/>
      <c r="F31" s="657"/>
      <c r="G31" s="677">
        <v>24628082900</v>
      </c>
      <c r="H31" s="669"/>
      <c r="I31" s="670"/>
      <c r="J31" s="657"/>
      <c r="K31" s="675"/>
      <c r="L31" s="657"/>
      <c r="M31" s="657"/>
      <c r="N31" s="672"/>
      <c r="O31" s="673"/>
      <c r="P31" s="657"/>
      <c r="Q31" s="658"/>
      <c r="S31" s="674"/>
    </row>
    <row r="32" spans="1:19" s="108" customFormat="1" ht="18" hidden="1" thickTop="1" x14ac:dyDescent="0.3">
      <c r="A32" s="664"/>
      <c r="B32" s="657"/>
      <c r="C32" s="665"/>
      <c r="D32" s="666"/>
      <c r="E32" s="667"/>
      <c r="F32" s="657"/>
      <c r="G32" s="668"/>
      <c r="H32" s="669"/>
      <c r="I32" s="670"/>
      <c r="J32" s="657"/>
      <c r="K32" s="671"/>
      <c r="L32" s="657"/>
      <c r="M32" s="657"/>
      <c r="N32" s="672"/>
      <c r="O32" s="673"/>
      <c r="P32" s="657"/>
      <c r="Q32" s="658"/>
      <c r="S32" s="674">
        <f t="shared" ref="S32:S37" si="1">(I32-$I$6)/365</f>
        <v>-121.91780821917808</v>
      </c>
    </row>
    <row r="33" spans="1:19" s="108" customFormat="1" ht="19.8" x14ac:dyDescent="0.3">
      <c r="A33" s="664" t="s">
        <v>2652</v>
      </c>
      <c r="B33" s="657"/>
      <c r="C33" s="665">
        <v>1500000000</v>
      </c>
      <c r="D33" s="666"/>
      <c r="E33" s="667">
        <v>1</v>
      </c>
      <c r="F33" s="657"/>
      <c r="G33" s="668">
        <v>1500000000</v>
      </c>
      <c r="H33" s="669"/>
      <c r="I33" s="670">
        <v>45012</v>
      </c>
      <c r="J33" s="657"/>
      <c r="K33" s="671" t="s">
        <v>2653</v>
      </c>
      <c r="L33" s="657"/>
      <c r="M33" s="657" t="s">
        <v>2641</v>
      </c>
      <c r="N33" s="672"/>
      <c r="O33" s="673" t="s">
        <v>2654</v>
      </c>
      <c r="P33" s="657"/>
      <c r="Q33" s="658"/>
      <c r="S33" s="674">
        <f t="shared" si="1"/>
        <v>1.4027397260273973</v>
      </c>
    </row>
    <row r="34" spans="1:19" s="108" customFormat="1" ht="18" hidden="1" thickBot="1" x14ac:dyDescent="0.35">
      <c r="A34" s="676" t="s">
        <v>2655</v>
      </c>
      <c r="B34" s="657"/>
      <c r="C34" s="665"/>
      <c r="D34" s="666"/>
      <c r="E34" s="667"/>
      <c r="F34" s="657"/>
      <c r="G34" s="677">
        <v>1500000000</v>
      </c>
      <c r="H34" s="669"/>
      <c r="I34" s="670"/>
      <c r="J34" s="657"/>
      <c r="K34" s="671"/>
      <c r="L34" s="657"/>
      <c r="M34" s="657"/>
      <c r="N34" s="672"/>
      <c r="O34" s="673"/>
      <c r="P34" s="657"/>
      <c r="Q34" s="658"/>
      <c r="S34" s="674"/>
    </row>
    <row r="35" spans="1:19" s="108" customFormat="1" ht="17.399999999999999" x14ac:dyDescent="0.3">
      <c r="A35" s="664" t="s">
        <v>2656</v>
      </c>
      <c r="B35" s="657"/>
      <c r="C35" s="679">
        <v>160000000</v>
      </c>
      <c r="D35" s="666"/>
      <c r="E35" s="667">
        <v>1.4650000000000001</v>
      </c>
      <c r="F35" s="657"/>
      <c r="G35" s="678">
        <v>234400000</v>
      </c>
      <c r="H35" s="669"/>
      <c r="I35" s="670">
        <v>46119</v>
      </c>
      <c r="J35" s="657"/>
      <c r="K35" s="675">
        <v>3.5E-4</v>
      </c>
      <c r="L35" s="657"/>
      <c r="M35" s="657" t="s">
        <v>2629</v>
      </c>
      <c r="N35" s="672"/>
      <c r="O35" s="673" t="s">
        <v>2657</v>
      </c>
      <c r="P35" s="657"/>
      <c r="Q35" s="658"/>
      <c r="S35" s="674">
        <f t="shared" si="1"/>
        <v>4.4356164383561643</v>
      </c>
    </row>
    <row r="36" spans="1:19" s="108" customFormat="1" ht="17.399999999999999" x14ac:dyDescent="0.3">
      <c r="A36" s="664" t="s">
        <v>2658</v>
      </c>
      <c r="B36" s="657"/>
      <c r="C36" s="679">
        <v>325000000</v>
      </c>
      <c r="D36" s="666"/>
      <c r="E36" s="667">
        <v>1.4515</v>
      </c>
      <c r="F36" s="657"/>
      <c r="G36" s="678">
        <v>471737500</v>
      </c>
      <c r="H36" s="669"/>
      <c r="I36" s="670">
        <v>45282</v>
      </c>
      <c r="J36" s="657"/>
      <c r="K36" s="675">
        <v>9.6000000000000002E-4</v>
      </c>
      <c r="L36" s="657"/>
      <c r="M36" s="657" t="s">
        <v>2629</v>
      </c>
      <c r="N36" s="672"/>
      <c r="O36" s="673" t="s">
        <v>2659</v>
      </c>
      <c r="P36" s="657"/>
      <c r="Q36" s="658"/>
      <c r="S36" s="674">
        <f t="shared" si="1"/>
        <v>2.1424657534246574</v>
      </c>
    </row>
    <row r="37" spans="1:19" ht="18" customHeight="1" x14ac:dyDescent="0.3">
      <c r="A37" s="383" t="s">
        <v>2660</v>
      </c>
      <c r="B37" s="351"/>
      <c r="C37" s="401">
        <v>2000000000</v>
      </c>
      <c r="D37" s="351"/>
      <c r="E37" s="386">
        <v>0.86499999999999999</v>
      </c>
      <c r="F37" s="351"/>
      <c r="G37" s="400">
        <v>1730000000</v>
      </c>
      <c r="H37" s="372"/>
      <c r="I37" s="389">
        <v>45033</v>
      </c>
      <c r="J37" s="351"/>
      <c r="K37" s="397" t="s">
        <v>2661</v>
      </c>
      <c r="L37" s="351"/>
      <c r="M37" s="384" t="s">
        <v>2641</v>
      </c>
      <c r="N37" s="351"/>
      <c r="O37" s="391" t="s">
        <v>2662</v>
      </c>
      <c r="P37" s="351"/>
      <c r="S37" s="393">
        <f t="shared" si="1"/>
        <v>1.4602739726027398</v>
      </c>
    </row>
    <row r="38" spans="1:19" ht="18" customHeight="1" x14ac:dyDescent="0.3">
      <c r="A38" s="383" t="s">
        <v>3024</v>
      </c>
      <c r="B38" s="351"/>
      <c r="C38" s="385">
        <v>1250000000</v>
      </c>
      <c r="D38" s="351"/>
      <c r="E38" s="386">
        <v>1.4711000000000001</v>
      </c>
      <c r="F38" s="351"/>
      <c r="G38" s="400">
        <v>1838875000</v>
      </c>
      <c r="H38" s="372"/>
      <c r="I38" s="389">
        <v>47277</v>
      </c>
      <c r="J38" s="351"/>
      <c r="K38" s="390">
        <v>5.0000000000000001E-4</v>
      </c>
      <c r="L38" s="351"/>
      <c r="M38" s="384" t="s">
        <v>2629</v>
      </c>
      <c r="N38" s="351"/>
      <c r="O38" s="391" t="s">
        <v>3025</v>
      </c>
      <c r="P38" s="351"/>
      <c r="S38" s="393">
        <f>(I38-$I$6)/365</f>
        <v>7.6082191780821917</v>
      </c>
    </row>
    <row r="39" spans="1:19" ht="18" customHeight="1" x14ac:dyDescent="0.3">
      <c r="A39" s="383" t="s">
        <v>3030</v>
      </c>
      <c r="B39" s="351"/>
      <c r="C39" s="681">
        <v>1500000000</v>
      </c>
      <c r="D39" s="351"/>
      <c r="E39" s="386">
        <v>1.7450000000000001</v>
      </c>
      <c r="F39" s="351"/>
      <c r="G39" s="400">
        <v>2617500000</v>
      </c>
      <c r="H39" s="372"/>
      <c r="I39" s="389">
        <v>46280</v>
      </c>
      <c r="J39" s="351"/>
      <c r="K39" s="390" t="s">
        <v>3032</v>
      </c>
      <c r="L39" s="351"/>
      <c r="M39" s="384" t="s">
        <v>2641</v>
      </c>
      <c r="N39" s="351"/>
      <c r="O39" s="391" t="s">
        <v>3031</v>
      </c>
      <c r="P39" s="351"/>
      <c r="S39" s="393">
        <f>(I39-$I$6)/365</f>
        <v>4.8767123287671232</v>
      </c>
    </row>
    <row r="40" spans="1:19" ht="18" customHeight="1" thickBot="1" x14ac:dyDescent="0.35">
      <c r="A40" s="696" t="s">
        <v>2663</v>
      </c>
      <c r="B40" s="696"/>
      <c r="C40" s="696"/>
      <c r="D40" s="696"/>
      <c r="E40" s="696"/>
      <c r="F40" s="351"/>
      <c r="G40" s="399">
        <v>26128082900</v>
      </c>
      <c r="H40" s="372"/>
      <c r="I40" s="382"/>
      <c r="J40" s="351"/>
      <c r="K40" s="402"/>
      <c r="L40" s="351"/>
      <c r="M40" s="353"/>
      <c r="N40" s="351"/>
      <c r="P40" s="351"/>
    </row>
    <row r="41" spans="1:19" ht="16.2" customHeight="1" thickTop="1" x14ac:dyDescent="0.3">
      <c r="A41" s="696"/>
      <c r="B41" s="696"/>
      <c r="C41" s="696"/>
      <c r="D41" s="696"/>
      <c r="E41" s="696"/>
      <c r="F41" s="351"/>
      <c r="G41" s="403"/>
      <c r="H41" s="372"/>
      <c r="I41" s="382"/>
      <c r="J41" s="351"/>
      <c r="K41" s="404"/>
      <c r="L41" s="351"/>
      <c r="M41" s="353"/>
      <c r="N41" s="351"/>
      <c r="P41" s="351"/>
    </row>
    <row r="42" spans="1:19" ht="17.399999999999999" x14ac:dyDescent="0.3">
      <c r="B42" s="640"/>
      <c r="C42" s="640"/>
      <c r="D42" s="351"/>
      <c r="E42" s="380"/>
      <c r="F42" s="351"/>
      <c r="G42" s="405"/>
      <c r="H42" s="372"/>
      <c r="I42" s="382"/>
      <c r="J42" s="351"/>
      <c r="K42" s="404"/>
      <c r="L42" s="351"/>
      <c r="M42" s="353"/>
      <c r="N42" s="351"/>
      <c r="P42" s="351"/>
    </row>
    <row r="43" spans="1:19" ht="19.2" x14ac:dyDescent="0.3">
      <c r="A43" s="406" t="s">
        <v>2664</v>
      </c>
      <c r="B43" s="407"/>
      <c r="C43" s="407"/>
      <c r="D43" s="351"/>
      <c r="E43" s="408"/>
      <c r="F43" s="351"/>
      <c r="G43" s="409">
        <v>2.8768459918834838E-2</v>
      </c>
      <c r="H43" s="372"/>
      <c r="I43" s="406" t="s">
        <v>2665</v>
      </c>
      <c r="J43" s="406"/>
      <c r="K43" s="406"/>
      <c r="L43" s="406"/>
      <c r="M43" s="410">
        <v>5.5E-2</v>
      </c>
      <c r="N43" s="351"/>
      <c r="P43" s="351"/>
    </row>
    <row r="44" spans="1:19" ht="19.2" hidden="1" x14ac:dyDescent="0.3">
      <c r="A44" s="406" t="s">
        <v>2666</v>
      </c>
      <c r="B44" s="407"/>
      <c r="C44" s="407"/>
      <c r="D44" s="351"/>
      <c r="E44" s="408"/>
      <c r="F44" s="351"/>
      <c r="G44" s="409">
        <v>2.9959216927511752E-2</v>
      </c>
      <c r="H44" s="372"/>
      <c r="I44" s="406" t="s">
        <v>2667</v>
      </c>
      <c r="J44" s="406"/>
      <c r="K44" s="406"/>
      <c r="L44" s="406"/>
      <c r="M44" s="410">
        <v>0.1</v>
      </c>
      <c r="N44" s="351"/>
      <c r="P44" s="351"/>
    </row>
    <row r="45" spans="1:19" ht="17.399999999999999" x14ac:dyDescent="0.3">
      <c r="A45" s="697"/>
      <c r="B45" s="697"/>
      <c r="C45" s="697"/>
      <c r="D45" s="697"/>
      <c r="E45" s="697"/>
      <c r="F45" s="697"/>
      <c r="G45" s="697"/>
      <c r="H45" s="411"/>
      <c r="I45" s="411"/>
      <c r="J45" s="411"/>
      <c r="K45" s="411"/>
      <c r="L45" s="411"/>
      <c r="M45" s="411"/>
      <c r="N45" s="411"/>
      <c r="P45" s="411"/>
    </row>
    <row r="46" spans="1:19" ht="17.399999999999999" customHeight="1" x14ac:dyDescent="0.3">
      <c r="A46" s="698" t="s">
        <v>2668</v>
      </c>
      <c r="B46" s="698"/>
      <c r="C46" s="698"/>
      <c r="D46" s="698"/>
      <c r="E46" s="698"/>
      <c r="F46" s="354"/>
      <c r="G46" s="412">
        <v>26.537552539811013</v>
      </c>
      <c r="H46" s="354"/>
      <c r="I46" s="354"/>
      <c r="J46" s="354"/>
      <c r="K46" s="354"/>
      <c r="L46" s="354"/>
      <c r="M46" s="354"/>
      <c r="N46" s="354"/>
      <c r="P46" s="354"/>
    </row>
    <row r="47" spans="1:19" ht="17.399999999999999" customHeight="1" x14ac:dyDescent="0.3">
      <c r="A47" s="698" t="s">
        <v>2669</v>
      </c>
      <c r="B47" s="698"/>
      <c r="C47" s="698"/>
      <c r="D47" s="698"/>
      <c r="E47" s="698"/>
      <c r="F47" s="351"/>
      <c r="G47" s="412">
        <v>32.561989239388375</v>
      </c>
      <c r="H47" s="372"/>
      <c r="I47" s="382"/>
      <c r="J47" s="351"/>
      <c r="K47" s="404"/>
      <c r="L47" s="351"/>
      <c r="M47" s="353"/>
      <c r="N47" s="351"/>
      <c r="P47" s="351"/>
    </row>
    <row r="48" spans="1:19" ht="15" x14ac:dyDescent="0.3">
      <c r="A48" s="413"/>
      <c r="B48" s="354"/>
      <c r="C48" s="641"/>
      <c r="D48" s="354"/>
      <c r="E48" s="414"/>
      <c r="F48" s="354"/>
      <c r="G48" s="414"/>
      <c r="H48" s="354"/>
      <c r="I48" s="354"/>
      <c r="J48" s="354"/>
      <c r="K48" s="354"/>
      <c r="L48" s="354"/>
      <c r="M48" s="354"/>
      <c r="N48" s="354"/>
      <c r="P48" s="354"/>
    </row>
    <row r="49" spans="1:11" ht="17.399999999999999" x14ac:dyDescent="0.3">
      <c r="A49" s="415" t="s">
        <v>2670</v>
      </c>
      <c r="C49" s="416"/>
      <c r="E49" s="417"/>
      <c r="G49" s="416" t="s">
        <v>2671</v>
      </c>
      <c r="H49" s="418"/>
      <c r="I49" s="416" t="s">
        <v>2672</v>
      </c>
      <c r="K49" s="416" t="s">
        <v>2673</v>
      </c>
    </row>
    <row r="50" spans="1:11" ht="17.399999999999999" x14ac:dyDescent="0.3">
      <c r="A50" s="379"/>
      <c r="B50" s="419"/>
      <c r="C50" s="405"/>
      <c r="D50" s="419"/>
      <c r="E50" s="420"/>
      <c r="F50" s="419"/>
      <c r="G50" s="405"/>
      <c r="H50" s="405"/>
      <c r="I50" s="405"/>
      <c r="J50" s="419"/>
      <c r="K50" s="405"/>
    </row>
    <row r="51" spans="1:11" ht="17.399999999999999" x14ac:dyDescent="0.3">
      <c r="A51" s="379"/>
      <c r="B51" s="419"/>
      <c r="C51" s="405"/>
      <c r="D51" s="419"/>
      <c r="E51" s="420"/>
      <c r="F51" s="419"/>
      <c r="G51" s="405"/>
      <c r="H51" s="405"/>
      <c r="I51" s="405"/>
      <c r="J51" s="419"/>
      <c r="K51" s="405"/>
    </row>
    <row r="52" spans="1:11" ht="17.399999999999999" x14ac:dyDescent="0.3">
      <c r="A52" s="379" t="s">
        <v>2628</v>
      </c>
      <c r="B52" s="419"/>
      <c r="C52" s="405"/>
      <c r="D52" s="419"/>
      <c r="E52" s="420"/>
      <c r="F52" s="419"/>
      <c r="G52" s="405" t="s">
        <v>2674</v>
      </c>
      <c r="H52" s="405"/>
      <c r="I52" s="405" t="s">
        <v>2675</v>
      </c>
      <c r="J52" s="419"/>
      <c r="K52" s="405" t="s">
        <v>2675</v>
      </c>
    </row>
    <row r="53" spans="1:11" ht="17.399999999999999" x14ac:dyDescent="0.3">
      <c r="A53" s="379" t="s">
        <v>2631</v>
      </c>
      <c r="B53" s="419"/>
      <c r="C53" s="405"/>
      <c r="D53" s="419"/>
      <c r="E53" s="420"/>
      <c r="F53" s="419"/>
      <c r="G53" s="405" t="s">
        <v>2674</v>
      </c>
      <c r="H53" s="405"/>
      <c r="I53" s="405" t="s">
        <v>2675</v>
      </c>
      <c r="J53" s="419"/>
      <c r="K53" s="405" t="s">
        <v>2675</v>
      </c>
    </row>
    <row r="54" spans="1:11" ht="17.399999999999999" x14ac:dyDescent="0.3">
      <c r="A54" s="379" t="s">
        <v>2633</v>
      </c>
      <c r="B54" s="419"/>
      <c r="C54" s="405"/>
      <c r="D54" s="419"/>
      <c r="E54" s="420"/>
      <c r="F54" s="419"/>
      <c r="G54" s="405" t="s">
        <v>2674</v>
      </c>
      <c r="H54" s="405"/>
      <c r="I54" s="405" t="s">
        <v>2675</v>
      </c>
      <c r="J54" s="419"/>
      <c r="K54" s="405" t="s">
        <v>2675</v>
      </c>
    </row>
    <row r="55" spans="1:11" ht="17.399999999999999" x14ac:dyDescent="0.3">
      <c r="A55" s="379" t="s">
        <v>2635</v>
      </c>
      <c r="B55" s="419"/>
      <c r="C55" s="405"/>
      <c r="D55" s="419"/>
      <c r="E55" s="420"/>
      <c r="F55" s="419"/>
      <c r="G55" s="405" t="s">
        <v>2674</v>
      </c>
      <c r="H55" s="405"/>
      <c r="I55" s="405" t="s">
        <v>2675</v>
      </c>
      <c r="J55" s="419"/>
      <c r="K55" s="405" t="s">
        <v>2675</v>
      </c>
    </row>
    <row r="56" spans="1:11" ht="17.399999999999999" x14ac:dyDescent="0.3">
      <c r="A56" s="379" t="s">
        <v>2637</v>
      </c>
      <c r="B56" s="419"/>
      <c r="C56" s="405"/>
      <c r="D56" s="419"/>
      <c r="E56" s="420"/>
      <c r="F56" s="419"/>
      <c r="G56" s="405" t="s">
        <v>2674</v>
      </c>
      <c r="H56" s="405"/>
      <c r="I56" s="405" t="s">
        <v>2675</v>
      </c>
      <c r="J56" s="419"/>
      <c r="K56" s="405" t="s">
        <v>2675</v>
      </c>
    </row>
    <row r="57" spans="1:11" ht="17.399999999999999" x14ac:dyDescent="0.3">
      <c r="A57" s="379" t="s">
        <v>2639</v>
      </c>
      <c r="B57" s="419"/>
      <c r="C57" s="405"/>
      <c r="D57" s="419"/>
      <c r="E57" s="420"/>
      <c r="F57" s="419"/>
      <c r="G57" s="405" t="s">
        <v>2674</v>
      </c>
      <c r="H57" s="405"/>
      <c r="I57" s="405" t="s">
        <v>2675</v>
      </c>
      <c r="J57" s="419"/>
      <c r="K57" s="405" t="s">
        <v>2675</v>
      </c>
    </row>
    <row r="58" spans="1:11" ht="15" customHeight="1" x14ac:dyDescent="0.3">
      <c r="A58" s="379" t="s">
        <v>2643</v>
      </c>
      <c r="B58" s="419"/>
      <c r="C58" s="405"/>
      <c r="D58" s="419"/>
      <c r="E58" s="420"/>
      <c r="F58" s="419"/>
      <c r="G58" s="405" t="s">
        <v>2674</v>
      </c>
      <c r="H58" s="405"/>
      <c r="I58" s="405" t="s">
        <v>2675</v>
      </c>
      <c r="J58" s="419"/>
      <c r="K58" s="405" t="s">
        <v>2675</v>
      </c>
    </row>
    <row r="59" spans="1:11" ht="17.399999999999999" x14ac:dyDescent="0.3">
      <c r="A59" s="379" t="s">
        <v>2645</v>
      </c>
      <c r="B59" s="419"/>
      <c r="C59" s="405"/>
      <c r="D59" s="419"/>
      <c r="E59" s="420"/>
      <c r="F59" s="419"/>
      <c r="G59" s="405" t="s">
        <v>2674</v>
      </c>
      <c r="H59" s="405"/>
      <c r="I59" s="405" t="s">
        <v>2675</v>
      </c>
      <c r="J59" s="419"/>
      <c r="K59" s="405" t="s">
        <v>2675</v>
      </c>
    </row>
    <row r="60" spans="1:11" ht="17.399999999999999" x14ac:dyDescent="0.3">
      <c r="A60" s="379" t="s">
        <v>2647</v>
      </c>
      <c r="B60" s="419"/>
      <c r="C60" s="405"/>
      <c r="D60" s="419"/>
      <c r="E60" s="420"/>
      <c r="F60" s="419"/>
      <c r="G60" s="405" t="s">
        <v>2674</v>
      </c>
      <c r="H60" s="405"/>
      <c r="I60" s="405" t="s">
        <v>2675</v>
      </c>
      <c r="J60" s="419"/>
      <c r="K60" s="405" t="s">
        <v>2675</v>
      </c>
    </row>
    <row r="61" spans="1:11" ht="17.399999999999999" x14ac:dyDescent="0.3">
      <c r="A61" s="379" t="s">
        <v>2649</v>
      </c>
      <c r="B61" s="419"/>
      <c r="C61" s="405"/>
      <c r="D61" s="419"/>
      <c r="E61" s="420"/>
      <c r="F61" s="419"/>
      <c r="G61" s="405" t="s">
        <v>2674</v>
      </c>
      <c r="H61" s="405"/>
      <c r="I61" s="405" t="s">
        <v>2675</v>
      </c>
      <c r="J61" s="419"/>
      <c r="K61" s="405" t="s">
        <v>2675</v>
      </c>
    </row>
    <row r="62" spans="1:11" ht="17.399999999999999" x14ac:dyDescent="0.3">
      <c r="A62" s="379" t="s">
        <v>2676</v>
      </c>
      <c r="B62" s="419"/>
      <c r="C62" s="405"/>
      <c r="D62" s="419"/>
      <c r="E62" s="420"/>
      <c r="F62" s="419"/>
      <c r="G62" s="405" t="s">
        <v>2674</v>
      </c>
      <c r="H62" s="405"/>
      <c r="I62" s="405" t="s">
        <v>2675</v>
      </c>
      <c r="J62" s="419"/>
      <c r="K62" s="405" t="s">
        <v>2675</v>
      </c>
    </row>
    <row r="63" spans="1:11" ht="18" customHeight="1" x14ac:dyDescent="0.3">
      <c r="A63" s="379" t="s">
        <v>2656</v>
      </c>
      <c r="B63" s="419"/>
      <c r="C63" s="405"/>
      <c r="D63" s="419"/>
      <c r="E63" s="420"/>
      <c r="F63" s="419"/>
      <c r="G63" s="405" t="s">
        <v>2674</v>
      </c>
      <c r="H63" s="405"/>
      <c r="I63" s="405" t="s">
        <v>2675</v>
      </c>
      <c r="J63" s="419"/>
      <c r="K63" s="405" t="s">
        <v>2675</v>
      </c>
    </row>
    <row r="64" spans="1:11" ht="17.399999999999999" x14ac:dyDescent="0.3">
      <c r="A64" s="379" t="s">
        <v>2658</v>
      </c>
      <c r="B64" s="419"/>
      <c r="C64" s="405"/>
      <c r="D64" s="419"/>
      <c r="E64" s="420"/>
      <c r="F64" s="419"/>
      <c r="G64" s="405" t="s">
        <v>2674</v>
      </c>
      <c r="H64" s="405"/>
      <c r="I64" s="405" t="s">
        <v>2675</v>
      </c>
      <c r="J64" s="419"/>
      <c r="K64" s="405" t="s">
        <v>2675</v>
      </c>
    </row>
    <row r="65" spans="1:17" ht="17.399999999999999" x14ac:dyDescent="0.3">
      <c r="A65" s="379" t="s">
        <v>2660</v>
      </c>
      <c r="B65" s="419"/>
      <c r="C65" s="405"/>
      <c r="D65" s="419"/>
      <c r="E65" s="420"/>
      <c r="F65" s="419"/>
      <c r="G65" s="405" t="s">
        <v>2674</v>
      </c>
      <c r="H65" s="405"/>
      <c r="I65" s="405" t="s">
        <v>2675</v>
      </c>
      <c r="J65" s="419"/>
      <c r="K65" s="405" t="s">
        <v>2675</v>
      </c>
    </row>
    <row r="66" spans="1:17" ht="17.399999999999999" x14ac:dyDescent="0.3">
      <c r="A66" s="379" t="s">
        <v>3024</v>
      </c>
      <c r="B66" s="419"/>
      <c r="C66" s="405"/>
      <c r="D66" s="419"/>
      <c r="E66" s="420"/>
      <c r="F66" s="419"/>
      <c r="G66" s="405" t="s">
        <v>2674</v>
      </c>
      <c r="H66" s="405"/>
      <c r="I66" s="405" t="s">
        <v>2675</v>
      </c>
      <c r="J66" s="419"/>
      <c r="K66" s="405" t="s">
        <v>2675</v>
      </c>
    </row>
    <row r="67" spans="1:17" ht="17.399999999999999" x14ac:dyDescent="0.3">
      <c r="A67" s="447" t="s">
        <v>3030</v>
      </c>
      <c r="B67" s="452"/>
      <c r="C67" s="450"/>
      <c r="D67" s="452"/>
      <c r="E67" s="680"/>
      <c r="F67" s="452"/>
      <c r="G67" s="450" t="s">
        <v>2674</v>
      </c>
      <c r="H67" s="450"/>
      <c r="I67" s="450" t="s">
        <v>2675</v>
      </c>
      <c r="J67" s="452"/>
      <c r="K67" s="450" t="s">
        <v>2675</v>
      </c>
    </row>
    <row r="68" spans="1:17" ht="17.399999999999999" x14ac:dyDescent="0.3">
      <c r="A68" s="379"/>
      <c r="C68" s="421"/>
      <c r="E68" s="421"/>
      <c r="G68" s="422"/>
      <c r="H68" s="422"/>
    </row>
    <row r="69" spans="1:17" ht="15" customHeight="1" x14ac:dyDescent="0.3">
      <c r="A69" s="699" t="s">
        <v>2677</v>
      </c>
      <c r="B69" s="699"/>
      <c r="C69" s="699"/>
      <c r="D69" s="699"/>
      <c r="E69" s="699"/>
      <c r="F69" s="699"/>
      <c r="G69" s="699"/>
      <c r="H69" s="699"/>
      <c r="I69" s="699"/>
      <c r="J69" s="699"/>
      <c r="K69" s="699"/>
      <c r="L69" s="699"/>
      <c r="M69" s="699"/>
      <c r="N69" s="699"/>
      <c r="O69" s="699"/>
      <c r="P69" s="700"/>
      <c r="Q69" s="700"/>
    </row>
    <row r="70" spans="1:17" ht="15" customHeight="1" x14ac:dyDescent="0.3">
      <c r="A70" s="423" t="s">
        <v>2678</v>
      </c>
      <c r="B70" s="641"/>
      <c r="C70" s="641"/>
      <c r="D70" s="641"/>
      <c r="E70" s="641"/>
      <c r="F70" s="641"/>
      <c r="G70" s="641"/>
      <c r="H70" s="641"/>
      <c r="I70" s="641"/>
      <c r="J70" s="641"/>
      <c r="K70" s="641"/>
      <c r="L70" s="641"/>
      <c r="M70" s="641"/>
      <c r="N70" s="641"/>
      <c r="O70" s="641"/>
      <c r="P70" s="642"/>
      <c r="Q70" s="642"/>
    </row>
    <row r="71" spans="1:17" ht="15" customHeight="1" x14ac:dyDescent="0.3">
      <c r="A71" s="699" t="s">
        <v>3029</v>
      </c>
      <c r="B71" s="699"/>
      <c r="C71" s="699"/>
      <c r="D71" s="699"/>
      <c r="E71" s="699"/>
      <c r="F71" s="699"/>
      <c r="G71" s="699"/>
      <c r="H71" s="699"/>
      <c r="I71" s="699"/>
      <c r="J71" s="699"/>
      <c r="K71" s="699"/>
      <c r="L71" s="699"/>
      <c r="M71" s="699"/>
      <c r="N71" s="699"/>
      <c r="O71" s="699"/>
      <c r="P71" s="700"/>
      <c r="Q71" s="700"/>
    </row>
    <row r="72" spans="1:17" ht="28.2" customHeight="1" x14ac:dyDescent="0.3">
      <c r="A72" s="699" t="s">
        <v>3027</v>
      </c>
      <c r="B72" s="699"/>
      <c r="C72" s="699"/>
      <c r="D72" s="699"/>
      <c r="E72" s="699"/>
      <c r="F72" s="699"/>
      <c r="G72" s="699"/>
      <c r="H72" s="699"/>
      <c r="I72" s="699"/>
      <c r="J72" s="699"/>
      <c r="K72" s="699"/>
      <c r="L72" s="699"/>
      <c r="M72" s="699"/>
      <c r="N72" s="699"/>
      <c r="O72" s="699"/>
      <c r="P72" s="700"/>
      <c r="Q72" s="700"/>
    </row>
    <row r="73" spans="1:17" ht="14.4" customHeight="1" x14ac:dyDescent="0.3">
      <c r="C73" s="351"/>
      <c r="E73" s="421"/>
      <c r="G73" s="422"/>
      <c r="H73" s="422"/>
    </row>
    <row r="74" spans="1:17" ht="17.399999999999999" x14ac:dyDescent="0.3">
      <c r="A74" s="368" t="s">
        <v>2679</v>
      </c>
      <c r="B74" s="424"/>
      <c r="C74" s="371"/>
      <c r="D74" s="424"/>
      <c r="E74" s="425"/>
      <c r="F74" s="424"/>
      <c r="G74" s="426"/>
      <c r="H74" s="426"/>
      <c r="I74" s="424"/>
      <c r="J74" s="424"/>
      <c r="K74" s="424"/>
      <c r="L74" s="424"/>
      <c r="M74" s="371"/>
      <c r="N74" s="424"/>
      <c r="O74" s="371"/>
      <c r="P74" s="424"/>
      <c r="Q74" s="371"/>
    </row>
    <row r="75" spans="1:17" x14ac:dyDescent="0.3">
      <c r="C75" s="351"/>
      <c r="E75" s="421"/>
      <c r="G75" s="422"/>
      <c r="H75" s="422"/>
    </row>
    <row r="76" spans="1:17" ht="17.399999999999999" customHeight="1" x14ac:dyDescent="0.3">
      <c r="A76" s="701" t="s">
        <v>2680</v>
      </c>
      <c r="B76" s="701"/>
      <c r="C76" s="701"/>
      <c r="D76" s="701"/>
      <c r="E76" s="701"/>
      <c r="F76" s="701"/>
      <c r="G76" s="701"/>
      <c r="H76" s="372"/>
      <c r="I76" s="351"/>
      <c r="J76" s="351"/>
      <c r="K76" s="351"/>
      <c r="L76" s="351"/>
      <c r="N76" s="351"/>
      <c r="P76" s="351"/>
    </row>
    <row r="77" spans="1:17" ht="17.399999999999999" x14ac:dyDescent="0.3">
      <c r="A77" s="427" t="s">
        <v>2681</v>
      </c>
      <c r="B77" s="428"/>
      <c r="C77" s="429" t="s">
        <v>2682</v>
      </c>
      <c r="D77" s="428"/>
      <c r="E77" s="429"/>
      <c r="F77" s="428"/>
      <c r="G77" s="429"/>
      <c r="H77" s="430"/>
      <c r="I77" s="428"/>
      <c r="J77" s="428"/>
      <c r="K77" s="428"/>
      <c r="L77" s="428"/>
      <c r="M77" s="428"/>
      <c r="N77" s="428"/>
      <c r="P77" s="428"/>
    </row>
    <row r="78" spans="1:17" ht="17.399999999999999" customHeight="1" x14ac:dyDescent="0.3">
      <c r="A78" s="427" t="s">
        <v>2683</v>
      </c>
      <c r="B78" s="428"/>
      <c r="C78" s="692" t="s">
        <v>2684</v>
      </c>
      <c r="D78" s="692"/>
      <c r="E78" s="692"/>
      <c r="F78" s="692"/>
      <c r="G78" s="692"/>
      <c r="H78" s="430"/>
      <c r="I78" s="428"/>
      <c r="J78" s="428"/>
      <c r="K78" s="428"/>
      <c r="L78" s="428"/>
      <c r="M78" s="428"/>
      <c r="N78" s="428"/>
      <c r="P78" s="428"/>
    </row>
    <row r="79" spans="1:17" ht="17.399999999999999" x14ac:dyDescent="0.3">
      <c r="A79" s="427" t="s">
        <v>2685</v>
      </c>
      <c r="B79" s="428"/>
      <c r="C79" s="646" t="s">
        <v>2682</v>
      </c>
      <c r="D79" s="428"/>
      <c r="E79" s="646"/>
      <c r="F79" s="428"/>
      <c r="G79" s="646"/>
      <c r="H79" s="430"/>
      <c r="I79" s="428"/>
      <c r="J79" s="428"/>
      <c r="K79" s="428"/>
      <c r="L79" s="428"/>
      <c r="M79" s="428"/>
      <c r="N79" s="428"/>
      <c r="P79" s="428"/>
    </row>
    <row r="80" spans="1:17" ht="17.399999999999999" x14ac:dyDescent="0.3">
      <c r="A80" s="427" t="s">
        <v>2686</v>
      </c>
      <c r="B80" s="428"/>
      <c r="C80" s="646" t="s">
        <v>2682</v>
      </c>
      <c r="D80" s="428"/>
      <c r="E80" s="646"/>
      <c r="F80" s="428"/>
      <c r="G80" s="646"/>
      <c r="H80" s="430"/>
      <c r="I80" s="428"/>
      <c r="J80" s="428"/>
      <c r="K80" s="428"/>
      <c r="L80" s="428"/>
      <c r="M80" s="428"/>
      <c r="N80" s="428"/>
      <c r="P80" s="428"/>
    </row>
    <row r="81" spans="1:17" ht="17.399999999999999" x14ac:dyDescent="0.3">
      <c r="A81" s="427" t="s">
        <v>2687</v>
      </c>
      <c r="B81" s="428"/>
      <c r="C81" s="646" t="s">
        <v>2682</v>
      </c>
      <c r="D81" s="428"/>
      <c r="E81" s="646"/>
      <c r="F81" s="428"/>
      <c r="G81" s="646"/>
      <c r="H81" s="430"/>
      <c r="I81" s="428"/>
      <c r="J81" s="428"/>
      <c r="K81" s="428"/>
      <c r="L81" s="428"/>
      <c r="M81" s="428"/>
      <c r="N81" s="428"/>
      <c r="P81" s="428"/>
    </row>
    <row r="82" spans="1:17" ht="17.399999999999999" x14ac:dyDescent="0.3">
      <c r="A82" s="427" t="s">
        <v>2688</v>
      </c>
      <c r="B82" s="428"/>
      <c r="C82" s="427" t="s">
        <v>2689</v>
      </c>
      <c r="D82" s="428"/>
      <c r="E82" s="429"/>
      <c r="F82" s="428"/>
      <c r="G82" s="429"/>
      <c r="H82" s="430"/>
      <c r="I82" s="428"/>
      <c r="J82" s="428"/>
      <c r="K82" s="428"/>
      <c r="L82" s="428"/>
      <c r="M82" s="428"/>
      <c r="N82" s="428"/>
      <c r="P82" s="428"/>
    </row>
    <row r="83" spans="1:17" ht="17.399999999999999" x14ac:dyDescent="0.3">
      <c r="A83" s="427" t="s">
        <v>1502</v>
      </c>
      <c r="B83" s="428"/>
      <c r="C83" s="427" t="s">
        <v>2690</v>
      </c>
      <c r="D83" s="428"/>
      <c r="E83" s="429"/>
      <c r="F83" s="428"/>
      <c r="G83" s="429"/>
      <c r="H83" s="430"/>
      <c r="I83" s="428"/>
      <c r="J83" s="428"/>
      <c r="K83" s="428"/>
      <c r="L83" s="428"/>
      <c r="M83" s="428"/>
      <c r="N83" s="428"/>
      <c r="P83" s="428"/>
    </row>
    <row r="84" spans="1:17" ht="15.75" customHeight="1" x14ac:dyDescent="0.3">
      <c r="A84" s="429" t="s">
        <v>2691</v>
      </c>
      <c r="B84" s="428"/>
      <c r="C84" s="646" t="s">
        <v>2682</v>
      </c>
      <c r="D84" s="428"/>
      <c r="E84" s="646"/>
      <c r="F84" s="428"/>
      <c r="G84" s="646"/>
      <c r="H84" s="430"/>
      <c r="I84" s="428"/>
      <c r="J84" s="428"/>
      <c r="K84" s="428"/>
      <c r="L84" s="428"/>
      <c r="M84" s="428"/>
      <c r="N84" s="428"/>
      <c r="P84" s="428"/>
    </row>
    <row r="85" spans="1:17" ht="34.799999999999997" x14ac:dyDescent="0.3">
      <c r="A85" s="429" t="s">
        <v>2692</v>
      </c>
      <c r="B85" s="428"/>
      <c r="C85" s="692" t="s">
        <v>2693</v>
      </c>
      <c r="D85" s="692"/>
      <c r="E85" s="692"/>
      <c r="F85" s="428"/>
      <c r="G85" s="646"/>
      <c r="H85" s="430"/>
      <c r="I85" s="428"/>
      <c r="J85" s="428"/>
      <c r="K85" s="428"/>
      <c r="L85" s="428"/>
      <c r="M85" s="428"/>
      <c r="N85" s="428"/>
      <c r="P85" s="428"/>
    </row>
    <row r="86" spans="1:17" ht="17.399999999999999" x14ac:dyDescent="0.3">
      <c r="A86" s="427" t="s">
        <v>2694</v>
      </c>
      <c r="B86" s="428"/>
      <c r="C86" s="644" t="s">
        <v>2695</v>
      </c>
      <c r="D86" s="428"/>
      <c r="E86" s="646"/>
      <c r="F86" s="428"/>
      <c r="G86" s="646"/>
      <c r="H86" s="430"/>
      <c r="I86" s="428"/>
      <c r="J86" s="428"/>
      <c r="K86" s="428"/>
      <c r="L86" s="428"/>
      <c r="M86" s="428"/>
      <c r="N86" s="428"/>
      <c r="P86" s="428"/>
    </row>
    <row r="87" spans="1:17" ht="15" x14ac:dyDescent="0.3">
      <c r="A87" s="431" t="s">
        <v>2696</v>
      </c>
      <c r="B87" s="432"/>
      <c r="C87" s="648"/>
      <c r="D87" s="648"/>
      <c r="E87" s="648"/>
      <c r="F87" s="648"/>
      <c r="G87" s="648"/>
      <c r="H87" s="648"/>
      <c r="I87" s="648"/>
      <c r="J87" s="648"/>
      <c r="K87" s="648"/>
      <c r="L87" s="648"/>
      <c r="M87" s="648"/>
      <c r="N87" s="433"/>
      <c r="P87" s="354"/>
    </row>
    <row r="88" spans="1:17" ht="15" x14ac:dyDescent="0.3">
      <c r="A88" s="431"/>
      <c r="B88" s="432"/>
      <c r="C88" s="648"/>
      <c r="D88" s="648"/>
      <c r="E88" s="648"/>
      <c r="F88" s="648"/>
      <c r="G88" s="648"/>
      <c r="H88" s="648"/>
      <c r="I88" s="648"/>
      <c r="J88" s="648"/>
      <c r="K88" s="648"/>
      <c r="L88" s="648"/>
      <c r="M88" s="648"/>
      <c r="N88" s="433"/>
      <c r="P88" s="354"/>
    </row>
    <row r="89" spans="1:17" ht="17.399999999999999" x14ac:dyDescent="0.3">
      <c r="A89" s="434" t="s">
        <v>2697</v>
      </c>
      <c r="B89" s="433"/>
      <c r="C89" s="639"/>
      <c r="D89" s="433"/>
      <c r="E89" s="435"/>
      <c r="F89" s="433"/>
      <c r="G89" s="435"/>
      <c r="H89" s="433"/>
      <c r="I89" s="433"/>
      <c r="J89" s="433"/>
      <c r="K89" s="354"/>
      <c r="L89" s="433"/>
      <c r="M89" s="433"/>
      <c r="N89" s="433"/>
      <c r="P89" s="433"/>
    </row>
    <row r="90" spans="1:17" ht="17.399999999999999" x14ac:dyDescent="0.3">
      <c r="A90" s="427"/>
      <c r="B90" s="436"/>
      <c r="C90" s="437" t="s">
        <v>2671</v>
      </c>
      <c r="D90" s="436"/>
      <c r="E90" s="437" t="s">
        <v>2672</v>
      </c>
      <c r="F90" s="436"/>
      <c r="G90" s="437" t="s">
        <v>2673</v>
      </c>
      <c r="H90" s="432"/>
      <c r="I90" s="438"/>
      <c r="J90" s="436"/>
      <c r="K90" s="439"/>
      <c r="L90" s="436"/>
      <c r="M90" s="436"/>
      <c r="N90" s="436"/>
      <c r="O90" s="433"/>
      <c r="P90" s="436"/>
      <c r="Q90" s="433"/>
    </row>
    <row r="91" spans="1:17" ht="19.8" x14ac:dyDescent="0.3">
      <c r="A91" s="703" t="s">
        <v>2698</v>
      </c>
      <c r="B91" s="703"/>
      <c r="C91" s="418" t="s">
        <v>2699</v>
      </c>
      <c r="D91" s="440"/>
      <c r="E91" s="418" t="s">
        <v>2700</v>
      </c>
      <c r="F91" s="440"/>
      <c r="G91" s="418" t="s">
        <v>2700</v>
      </c>
      <c r="H91" s="432"/>
      <c r="I91" s="432"/>
      <c r="J91" s="440"/>
      <c r="K91" s="439"/>
      <c r="L91" s="440"/>
      <c r="M91" s="432"/>
      <c r="N91" s="440"/>
      <c r="O91" s="433"/>
      <c r="P91" s="440"/>
      <c r="Q91" s="433"/>
    </row>
    <row r="92" spans="1:17" ht="17.399999999999999" x14ac:dyDescent="0.3">
      <c r="A92" s="703" t="s">
        <v>2701</v>
      </c>
      <c r="B92" s="703"/>
      <c r="C92" s="418" t="s">
        <v>2702</v>
      </c>
      <c r="D92" s="440"/>
      <c r="E92" s="418" t="s">
        <v>2703</v>
      </c>
      <c r="F92" s="440"/>
      <c r="G92" s="418" t="s">
        <v>2704</v>
      </c>
      <c r="H92" s="432"/>
      <c r="I92" s="432"/>
      <c r="J92" s="440"/>
      <c r="K92" s="439"/>
      <c r="L92" s="440"/>
      <c r="M92" s="432"/>
      <c r="N92" s="440"/>
      <c r="O92" s="433"/>
      <c r="P92" s="440"/>
      <c r="Q92" s="433"/>
    </row>
    <row r="93" spans="1:17" ht="17.399999999999999" x14ac:dyDescent="0.3">
      <c r="A93" s="379" t="s">
        <v>2705</v>
      </c>
      <c r="C93" s="405" t="s">
        <v>2706</v>
      </c>
      <c r="E93" s="405" t="s">
        <v>2707</v>
      </c>
      <c r="G93" s="405" t="s">
        <v>2706</v>
      </c>
      <c r="I93" s="353"/>
      <c r="M93" s="353"/>
    </row>
    <row r="94" spans="1:17" ht="17.399999999999999" x14ac:dyDescent="0.3">
      <c r="A94" s="379" t="s">
        <v>2708</v>
      </c>
      <c r="C94" s="405" t="s">
        <v>2709</v>
      </c>
      <c r="E94" s="405" t="s">
        <v>2710</v>
      </c>
      <c r="G94" s="405" t="s">
        <v>2710</v>
      </c>
      <c r="I94" s="353"/>
      <c r="M94" s="353"/>
    </row>
    <row r="95" spans="1:17" ht="17.399999999999999" x14ac:dyDescent="0.3">
      <c r="A95" s="379"/>
      <c r="C95" s="405"/>
      <c r="E95" s="405"/>
      <c r="G95" s="405"/>
      <c r="I95" s="353"/>
      <c r="M95" s="353"/>
    </row>
    <row r="96" spans="1:17" ht="15.6" customHeight="1" x14ac:dyDescent="0.3">
      <c r="A96" s="704" t="s">
        <v>2711</v>
      </c>
      <c r="B96" s="704"/>
      <c r="C96" s="704"/>
      <c r="D96" s="704"/>
      <c r="E96" s="704"/>
      <c r="F96" s="704"/>
      <c r="G96" s="704"/>
      <c r="H96" s="704"/>
      <c r="I96" s="704"/>
      <c r="J96" s="704"/>
      <c r="K96" s="704"/>
      <c r="L96" s="704"/>
      <c r="M96" s="704"/>
    </row>
    <row r="97" spans="1:17" x14ac:dyDescent="0.3">
      <c r="A97" s="699"/>
      <c r="B97" s="699"/>
      <c r="C97" s="699"/>
      <c r="D97" s="699"/>
      <c r="E97" s="699"/>
      <c r="F97" s="699"/>
      <c r="G97" s="699"/>
      <c r="H97" s="699"/>
      <c r="I97" s="699"/>
      <c r="J97" s="699"/>
      <c r="K97" s="699"/>
      <c r="L97" s="699"/>
      <c r="M97" s="699"/>
      <c r="N97" s="699"/>
      <c r="O97" s="699"/>
    </row>
    <row r="98" spans="1:17" ht="17.399999999999999" x14ac:dyDescent="0.3">
      <c r="A98" s="434" t="s">
        <v>2712</v>
      </c>
      <c r="B98" s="440"/>
      <c r="C98" s="418"/>
      <c r="D98" s="440"/>
      <c r="E98" s="418"/>
      <c r="F98" s="440"/>
      <c r="G98" s="418"/>
      <c r="H98" s="441"/>
      <c r="I98" s="441"/>
      <c r="J98" s="440"/>
      <c r="K98" s="440"/>
      <c r="L98" s="440"/>
      <c r="M98" s="441"/>
      <c r="N98" s="440"/>
      <c r="O98" s="433"/>
      <c r="P98" s="440"/>
      <c r="Q98" s="433"/>
    </row>
    <row r="99" spans="1:17" ht="17.399999999999999" x14ac:dyDescent="0.3">
      <c r="A99" s="415"/>
      <c r="C99" s="405"/>
      <c r="E99" s="405"/>
      <c r="G99" s="405"/>
      <c r="I99" s="353"/>
      <c r="M99" s="353"/>
    </row>
    <row r="100" spans="1:17" ht="17.399999999999999" x14ac:dyDescent="0.3">
      <c r="A100" s="415"/>
      <c r="B100" s="436"/>
      <c r="C100" s="437" t="s">
        <v>2671</v>
      </c>
      <c r="D100" s="436"/>
      <c r="E100" s="437" t="s">
        <v>2672</v>
      </c>
      <c r="F100" s="436"/>
      <c r="G100" s="437" t="s">
        <v>2673</v>
      </c>
      <c r="H100" s="432"/>
      <c r="I100" s="438"/>
      <c r="J100" s="436"/>
      <c r="L100" s="436"/>
      <c r="M100" s="436"/>
      <c r="N100" s="436"/>
      <c r="P100" s="436"/>
    </row>
    <row r="101" spans="1:17" ht="17.399999999999999" x14ac:dyDescent="0.3">
      <c r="A101" s="646" t="s">
        <v>2693</v>
      </c>
      <c r="B101" s="440"/>
      <c r="C101" s="418" t="s">
        <v>2702</v>
      </c>
      <c r="D101" s="440"/>
      <c r="E101" s="418" t="s">
        <v>3028</v>
      </c>
      <c r="F101" s="440"/>
      <c r="G101" s="418" t="s">
        <v>2713</v>
      </c>
      <c r="H101" s="432"/>
      <c r="I101" s="432"/>
      <c r="J101" s="440"/>
      <c r="L101" s="440"/>
      <c r="M101" s="432"/>
      <c r="N101" s="440"/>
      <c r="P101" s="440"/>
    </row>
    <row r="102" spans="1:17" ht="14.4" x14ac:dyDescent="0.3">
      <c r="A102" s="705"/>
      <c r="B102" s="705"/>
      <c r="C102" s="705"/>
      <c r="D102" s="705"/>
      <c r="E102" s="705"/>
      <c r="F102" s="705"/>
      <c r="G102" s="705"/>
      <c r="H102" s="705"/>
      <c r="I102" s="705"/>
      <c r="J102" s="705"/>
      <c r="K102" s="705"/>
      <c r="L102" s="354"/>
      <c r="M102" s="354"/>
      <c r="N102" s="354"/>
      <c r="P102" s="354"/>
    </row>
    <row r="103" spans="1:17" ht="19.8" x14ac:dyDescent="0.3">
      <c r="A103" s="434" t="s">
        <v>2714</v>
      </c>
      <c r="B103" s="428"/>
      <c r="C103" s="442"/>
      <c r="D103" s="428"/>
      <c r="E103" s="442"/>
      <c r="F103" s="428"/>
      <c r="G103" s="442"/>
      <c r="H103" s="430"/>
      <c r="I103" s="428"/>
      <c r="J103" s="428"/>
      <c r="K103" s="428"/>
      <c r="L103" s="428"/>
      <c r="M103" s="428"/>
      <c r="N103" s="428"/>
      <c r="P103" s="428"/>
    </row>
    <row r="104" spans="1:17" ht="14.4" x14ac:dyDescent="0.3">
      <c r="A104" s="414"/>
      <c r="B104" s="354"/>
      <c r="C104" s="354"/>
      <c r="D104" s="354"/>
      <c r="E104" s="354"/>
      <c r="F104" s="354"/>
      <c r="G104" s="354"/>
      <c r="H104" s="354"/>
      <c r="I104" s="354"/>
      <c r="J104" s="354"/>
      <c r="K104" s="354"/>
      <c r="L104" s="354"/>
      <c r="M104" s="354"/>
      <c r="N104" s="354"/>
      <c r="P104" s="354"/>
    </row>
    <row r="105" spans="1:17" ht="17.399999999999999" x14ac:dyDescent="0.3">
      <c r="A105" s="443" t="s">
        <v>2715</v>
      </c>
      <c r="B105" s="428"/>
      <c r="C105" s="444"/>
      <c r="D105" s="428"/>
      <c r="E105" s="444"/>
      <c r="F105" s="428"/>
      <c r="G105" s="444"/>
      <c r="H105" s="445"/>
      <c r="I105" s="444"/>
      <c r="J105" s="428"/>
      <c r="K105" s="444"/>
      <c r="L105" s="428"/>
      <c r="M105" s="428"/>
      <c r="N105" s="428"/>
      <c r="O105" s="446"/>
      <c r="P105" s="428"/>
      <c r="Q105" s="446"/>
    </row>
    <row r="106" spans="1:17" x14ac:dyDescent="0.3">
      <c r="A106" s="444"/>
      <c r="B106" s="446"/>
      <c r="C106" s="444"/>
      <c r="D106" s="446"/>
      <c r="E106" s="444"/>
      <c r="F106" s="446"/>
      <c r="G106" s="444"/>
      <c r="H106" s="445"/>
      <c r="I106" s="444"/>
      <c r="J106" s="446"/>
      <c r="K106" s="444"/>
      <c r="L106" s="446"/>
      <c r="M106" s="446"/>
      <c r="N106" s="446"/>
      <c r="O106" s="446"/>
      <c r="P106" s="446"/>
      <c r="Q106" s="446"/>
    </row>
    <row r="107" spans="1:17" ht="18" customHeight="1" x14ac:dyDescent="0.3">
      <c r="A107" s="447" t="s">
        <v>2716</v>
      </c>
      <c r="B107" s="446"/>
      <c r="C107" s="444"/>
      <c r="D107" s="446"/>
      <c r="E107" s="444"/>
      <c r="F107" s="446"/>
      <c r="G107" s="444"/>
      <c r="H107" s="445"/>
      <c r="I107" s="444"/>
      <c r="J107" s="446"/>
      <c r="K107" s="444"/>
      <c r="L107" s="446"/>
      <c r="M107" s="446"/>
      <c r="N107" s="446"/>
      <c r="O107" s="446"/>
      <c r="P107" s="446"/>
      <c r="Q107" s="446"/>
    </row>
    <row r="108" spans="1:17" ht="18.75" customHeight="1" x14ac:dyDescent="0.3">
      <c r="A108" s="444"/>
      <c r="B108" s="446"/>
      <c r="C108" s="444"/>
      <c r="D108" s="446"/>
      <c r="E108" s="444"/>
      <c r="F108" s="446"/>
      <c r="G108" s="444"/>
      <c r="H108" s="445"/>
      <c r="I108" s="444"/>
      <c r="J108" s="446"/>
      <c r="K108" s="444"/>
      <c r="L108" s="446"/>
      <c r="M108" s="446"/>
      <c r="N108" s="446"/>
      <c r="O108" s="446"/>
      <c r="P108" s="446"/>
      <c r="Q108" s="446"/>
    </row>
    <row r="109" spans="1:17" ht="17.399999999999999" x14ac:dyDescent="0.3">
      <c r="A109" s="448" t="s">
        <v>2717</v>
      </c>
      <c r="B109" s="446"/>
      <c r="C109" s="447"/>
      <c r="D109" s="446"/>
      <c r="E109" s="449" t="s">
        <v>2671</v>
      </c>
      <c r="F109" s="446"/>
      <c r="G109" s="449" t="s">
        <v>2672</v>
      </c>
      <c r="H109" s="379"/>
      <c r="I109" s="449" t="s">
        <v>2673</v>
      </c>
      <c r="J109" s="446"/>
      <c r="K109" s="444"/>
      <c r="L109" s="446"/>
      <c r="M109" s="446"/>
      <c r="N109" s="446"/>
      <c r="O109" s="446"/>
      <c r="P109" s="446"/>
      <c r="Q109" s="446"/>
    </row>
    <row r="110" spans="1:17" ht="17.399999999999999" x14ac:dyDescent="0.3">
      <c r="A110" s="447" t="s">
        <v>2718</v>
      </c>
      <c r="B110" s="446"/>
      <c r="C110" s="447"/>
      <c r="D110" s="446"/>
      <c r="E110" s="450" t="s">
        <v>2719</v>
      </c>
      <c r="F110" s="446"/>
      <c r="G110" s="450" t="s">
        <v>2720</v>
      </c>
      <c r="H110" s="379"/>
      <c r="I110" s="450" t="s">
        <v>2721</v>
      </c>
      <c r="J110" s="446"/>
      <c r="K110" s="444"/>
      <c r="L110" s="446"/>
      <c r="M110" s="446"/>
      <c r="N110" s="446"/>
      <c r="O110" s="446"/>
      <c r="P110" s="446"/>
      <c r="Q110" s="446"/>
    </row>
    <row r="111" spans="1:17" ht="17.399999999999999" x14ac:dyDescent="0.3">
      <c r="A111" s="447" t="s">
        <v>2722</v>
      </c>
      <c r="B111" s="446"/>
      <c r="C111" s="447"/>
      <c r="D111" s="446"/>
      <c r="E111" s="450" t="s">
        <v>2702</v>
      </c>
      <c r="F111" s="446"/>
      <c r="G111" s="450" t="s">
        <v>2723</v>
      </c>
      <c r="H111" s="379"/>
      <c r="I111" s="450" t="s">
        <v>2724</v>
      </c>
      <c r="J111" s="446"/>
      <c r="K111" s="444"/>
      <c r="L111" s="446"/>
      <c r="M111" s="446"/>
      <c r="N111" s="446"/>
      <c r="O111" s="446"/>
      <c r="P111" s="446"/>
      <c r="Q111" s="446"/>
    </row>
    <row r="112" spans="1:17" ht="18" customHeight="1" x14ac:dyDescent="0.3">
      <c r="A112" s="447" t="s">
        <v>2725</v>
      </c>
      <c r="B112" s="446"/>
      <c r="C112" s="447"/>
      <c r="D112" s="446"/>
      <c r="E112" s="450" t="s">
        <v>2702</v>
      </c>
      <c r="F112" s="446"/>
      <c r="G112" s="450" t="s">
        <v>2726</v>
      </c>
      <c r="H112" s="379"/>
      <c r="I112" s="450" t="s">
        <v>2724</v>
      </c>
      <c r="J112" s="446"/>
      <c r="K112" s="444"/>
      <c r="L112" s="446"/>
      <c r="M112" s="446"/>
      <c r="N112" s="446"/>
      <c r="O112" s="446"/>
      <c r="P112" s="446"/>
      <c r="Q112" s="446"/>
    </row>
    <row r="113" spans="1:17" ht="17.399999999999999" x14ac:dyDescent="0.3">
      <c r="A113" s="447" t="s">
        <v>2727</v>
      </c>
      <c r="B113" s="446"/>
      <c r="C113" s="447"/>
      <c r="D113" s="446"/>
      <c r="E113" s="450" t="s">
        <v>2728</v>
      </c>
      <c r="F113" s="446"/>
      <c r="G113" s="450" t="s">
        <v>2729</v>
      </c>
      <c r="H113" s="379"/>
      <c r="I113" s="450" t="s">
        <v>2721</v>
      </c>
      <c r="J113" s="446"/>
      <c r="K113" s="444"/>
      <c r="L113" s="446"/>
      <c r="M113" s="446"/>
      <c r="N113" s="446"/>
      <c r="O113" s="446"/>
      <c r="P113" s="446"/>
      <c r="Q113" s="446"/>
    </row>
    <row r="114" spans="1:17" ht="18" customHeight="1" x14ac:dyDescent="0.3">
      <c r="A114" s="447" t="s">
        <v>2730</v>
      </c>
      <c r="B114" s="446"/>
      <c r="C114" s="447"/>
      <c r="D114" s="446"/>
      <c r="E114" s="450" t="s">
        <v>2731</v>
      </c>
      <c r="F114" s="446"/>
      <c r="G114" s="450" t="s">
        <v>2729</v>
      </c>
      <c r="H114" s="379"/>
      <c r="I114" s="450" t="s">
        <v>2732</v>
      </c>
      <c r="J114" s="446"/>
      <c r="K114" s="444"/>
      <c r="L114" s="446"/>
      <c r="M114" s="446"/>
      <c r="N114" s="446"/>
      <c r="O114" s="446"/>
      <c r="P114" s="446"/>
      <c r="Q114" s="446"/>
    </row>
    <row r="115" spans="1:17" ht="17.399999999999999" x14ac:dyDescent="0.3">
      <c r="A115" s="447" t="s">
        <v>2733</v>
      </c>
      <c r="B115" s="446"/>
      <c r="C115" s="447"/>
      <c r="D115" s="446"/>
      <c r="E115" s="450" t="s">
        <v>2731</v>
      </c>
      <c r="F115" s="446"/>
      <c r="G115" s="450" t="s">
        <v>2729</v>
      </c>
      <c r="H115" s="379"/>
      <c r="I115" s="450" t="s">
        <v>2732</v>
      </c>
      <c r="J115" s="446"/>
      <c r="K115" s="444"/>
      <c r="L115" s="446"/>
      <c r="M115" s="446"/>
      <c r="N115" s="446"/>
      <c r="O115" s="446"/>
      <c r="P115" s="446"/>
      <c r="Q115" s="446"/>
    </row>
    <row r="116" spans="1:17" ht="17.399999999999999" x14ac:dyDescent="0.3">
      <c r="A116" s="447" t="s">
        <v>2734</v>
      </c>
      <c r="B116" s="446"/>
      <c r="C116" s="447"/>
      <c r="D116" s="446"/>
      <c r="E116" s="450" t="s">
        <v>2702</v>
      </c>
      <c r="F116" s="446"/>
      <c r="G116" s="450" t="s">
        <v>2723</v>
      </c>
      <c r="H116" s="379"/>
      <c r="I116" s="451" t="s">
        <v>2710</v>
      </c>
      <c r="J116" s="446"/>
      <c r="K116" s="444"/>
      <c r="L116" s="446"/>
      <c r="M116" s="446"/>
      <c r="N116" s="446"/>
      <c r="O116" s="446"/>
      <c r="P116" s="446"/>
      <c r="Q116" s="446"/>
    </row>
    <row r="117" spans="1:17" ht="18" customHeight="1" x14ac:dyDescent="0.3">
      <c r="A117" s="447"/>
      <c r="B117" s="446"/>
      <c r="C117" s="447"/>
      <c r="D117" s="446"/>
      <c r="E117" s="450"/>
      <c r="F117" s="446"/>
      <c r="G117" s="450"/>
      <c r="H117" s="379"/>
      <c r="I117" s="451"/>
      <c r="J117" s="446"/>
      <c r="K117" s="444"/>
      <c r="L117" s="446"/>
      <c r="M117" s="446"/>
      <c r="N117" s="446"/>
      <c r="O117" s="446"/>
      <c r="P117" s="446"/>
      <c r="Q117" s="446"/>
    </row>
    <row r="118" spans="1:17" ht="17.399999999999999" customHeight="1" x14ac:dyDescent="0.3">
      <c r="A118" s="704" t="s">
        <v>2735</v>
      </c>
      <c r="B118" s="704"/>
      <c r="C118" s="704"/>
      <c r="D118" s="704"/>
      <c r="E118" s="704"/>
      <c r="F118" s="704"/>
      <c r="G118" s="704"/>
      <c r="H118" s="704"/>
      <c r="I118" s="704"/>
      <c r="J118" s="704"/>
      <c r="K118" s="704"/>
      <c r="L118" s="452"/>
      <c r="M118" s="447"/>
      <c r="N118" s="446"/>
      <c r="P118" s="354"/>
    </row>
    <row r="119" spans="1:17" ht="17.399999999999999" customHeight="1" x14ac:dyDescent="0.3">
      <c r="A119" s="706" t="s">
        <v>2736</v>
      </c>
      <c r="B119" s="706"/>
      <c r="C119" s="706"/>
      <c r="D119" s="354"/>
      <c r="E119" s="354"/>
      <c r="F119" s="354"/>
      <c r="G119" s="354"/>
      <c r="H119" s="354"/>
      <c r="I119" s="354"/>
      <c r="J119" s="354"/>
      <c r="K119" s="354"/>
      <c r="L119" s="354"/>
      <c r="M119" s="354"/>
      <c r="N119" s="354"/>
      <c r="P119" s="354"/>
    </row>
    <row r="120" spans="1:17" ht="18" customHeight="1" x14ac:dyDescent="0.3">
      <c r="A120" s="447" t="s">
        <v>2737</v>
      </c>
      <c r="B120" s="354"/>
      <c r="C120" s="447"/>
      <c r="D120" s="354"/>
      <c r="E120" s="444"/>
      <c r="F120" s="354"/>
      <c r="G120" s="444"/>
      <c r="H120" s="445"/>
      <c r="I120" s="444"/>
      <c r="J120" s="354"/>
      <c r="K120" s="354"/>
      <c r="L120" s="354"/>
      <c r="M120" s="354"/>
      <c r="N120" s="354"/>
      <c r="P120" s="354"/>
    </row>
    <row r="121" spans="1:17" x14ac:dyDescent="0.3">
      <c r="A121" s="444"/>
      <c r="B121" s="354"/>
      <c r="C121" s="444"/>
      <c r="D121" s="354"/>
      <c r="E121" s="444"/>
      <c r="F121" s="354"/>
      <c r="G121" s="444"/>
      <c r="H121" s="445"/>
      <c r="I121" s="444"/>
      <c r="J121" s="354"/>
      <c r="K121" s="354"/>
      <c r="L121" s="354"/>
      <c r="M121" s="354"/>
      <c r="N121" s="354"/>
      <c r="P121" s="354"/>
    </row>
    <row r="122" spans="1:17" ht="17.399999999999999" x14ac:dyDescent="0.3">
      <c r="A122" s="447"/>
      <c r="B122" s="354"/>
      <c r="C122" s="447"/>
      <c r="D122" s="354"/>
      <c r="E122" s="449" t="s">
        <v>2671</v>
      </c>
      <c r="F122" s="354"/>
      <c r="G122" s="449" t="s">
        <v>2672</v>
      </c>
      <c r="H122" s="453"/>
      <c r="I122" s="449" t="s">
        <v>2673</v>
      </c>
      <c r="J122" s="354"/>
      <c r="K122" s="453"/>
      <c r="L122" s="354"/>
      <c r="M122" s="354"/>
      <c r="N122" s="354"/>
      <c r="P122" s="354"/>
    </row>
    <row r="123" spans="1:17" ht="17.399999999999999" customHeight="1" x14ac:dyDescent="0.3">
      <c r="A123" s="702" t="s">
        <v>2738</v>
      </c>
      <c r="B123" s="702"/>
      <c r="C123" s="702"/>
      <c r="D123" s="702"/>
      <c r="E123" s="454" t="s">
        <v>2702</v>
      </c>
      <c r="F123" s="365"/>
      <c r="G123" s="454" t="s">
        <v>2726</v>
      </c>
      <c r="H123" s="455"/>
      <c r="I123" s="454" t="s">
        <v>2739</v>
      </c>
      <c r="J123" s="354"/>
      <c r="K123" s="453"/>
      <c r="L123" s="354"/>
      <c r="M123" s="354"/>
      <c r="N123" s="354"/>
      <c r="P123" s="354"/>
    </row>
    <row r="124" spans="1:17" x14ac:dyDescent="0.3">
      <c r="A124" s="456"/>
      <c r="B124" s="354"/>
      <c r="C124" s="457"/>
      <c r="D124" s="354"/>
      <c r="E124" s="445"/>
      <c r="F124" s="354"/>
      <c r="G124" s="445"/>
      <c r="H124" s="354"/>
      <c r="I124" s="444"/>
      <c r="J124" s="354"/>
      <c r="K124" s="354"/>
      <c r="L124" s="354"/>
      <c r="M124" s="354"/>
      <c r="N124" s="354"/>
      <c r="P124" s="354"/>
    </row>
    <row r="125" spans="1:17" ht="17.399999999999999" customHeight="1" x14ac:dyDescent="0.3">
      <c r="A125" s="702" t="s">
        <v>2740</v>
      </c>
      <c r="B125" s="702"/>
      <c r="C125" s="702"/>
      <c r="D125" s="702"/>
      <c r="E125" s="702"/>
      <c r="F125" s="702"/>
      <c r="G125" s="702"/>
      <c r="H125" s="702"/>
      <c r="I125" s="702"/>
      <c r="J125" s="702"/>
      <c r="K125" s="354"/>
      <c r="L125" s="354"/>
      <c r="M125" s="354"/>
      <c r="N125" s="354"/>
      <c r="P125" s="354"/>
    </row>
    <row r="126" spans="1:17" x14ac:dyDescent="0.3">
      <c r="A126" s="444"/>
      <c r="B126" s="354"/>
      <c r="C126" s="444"/>
      <c r="D126" s="354"/>
      <c r="E126" s="445"/>
      <c r="F126" s="354"/>
      <c r="G126" s="445"/>
      <c r="H126" s="354"/>
      <c r="I126" s="444"/>
      <c r="J126" s="354"/>
      <c r="K126" s="354"/>
      <c r="L126" s="354"/>
      <c r="M126" s="354"/>
      <c r="N126" s="354"/>
      <c r="P126" s="354"/>
    </row>
    <row r="127" spans="1:17" ht="17.399999999999999" x14ac:dyDescent="0.3">
      <c r="A127" s="444"/>
      <c r="B127" s="354"/>
      <c r="C127" s="444"/>
      <c r="D127" s="354"/>
      <c r="E127" s="449" t="s">
        <v>2671</v>
      </c>
      <c r="F127" s="354"/>
      <c r="G127" s="449" t="s">
        <v>2672</v>
      </c>
      <c r="H127" s="453"/>
      <c r="I127" s="449" t="s">
        <v>2673</v>
      </c>
      <c r="J127" s="354"/>
      <c r="K127" s="354"/>
      <c r="L127" s="354"/>
      <c r="M127" s="354"/>
      <c r="N127" s="354"/>
      <c r="P127" s="354"/>
    </row>
    <row r="128" spans="1:17" ht="17.399999999999999" customHeight="1" x14ac:dyDescent="0.3">
      <c r="A128" s="702" t="s">
        <v>2741</v>
      </c>
      <c r="B128" s="702"/>
      <c r="C128" s="702"/>
      <c r="D128" s="702"/>
      <c r="E128" s="450" t="s">
        <v>2742</v>
      </c>
      <c r="F128" s="354"/>
      <c r="G128" s="450" t="s">
        <v>2726</v>
      </c>
      <c r="H128" s="453"/>
      <c r="I128" s="450" t="s">
        <v>2743</v>
      </c>
      <c r="J128" s="354"/>
      <c r="K128" s="354"/>
      <c r="L128" s="354"/>
      <c r="M128" s="354"/>
      <c r="N128" s="354"/>
      <c r="P128" s="354"/>
    </row>
    <row r="129" spans="1:17" x14ac:dyDescent="0.3">
      <c r="A129" s="456"/>
      <c r="B129" s="354"/>
      <c r="C129" s="457"/>
      <c r="D129" s="354"/>
      <c r="E129" s="445"/>
      <c r="F129" s="354"/>
      <c r="G129" s="445"/>
      <c r="H129" s="354"/>
      <c r="I129" s="444"/>
      <c r="J129" s="354"/>
      <c r="K129" s="354"/>
      <c r="L129" s="354"/>
      <c r="M129" s="354"/>
      <c r="N129" s="354"/>
      <c r="P129" s="354"/>
    </row>
    <row r="130" spans="1:17" x14ac:dyDescent="0.3">
      <c r="A130" s="444"/>
      <c r="B130" s="354"/>
      <c r="C130" s="444"/>
      <c r="D130" s="354"/>
      <c r="E130" s="444"/>
      <c r="F130" s="354"/>
      <c r="G130" s="444"/>
      <c r="H130" s="445"/>
      <c r="I130" s="444"/>
      <c r="J130" s="354"/>
      <c r="K130" s="354"/>
      <c r="L130" s="354"/>
      <c r="M130" s="354"/>
      <c r="N130" s="354"/>
      <c r="P130" s="354"/>
    </row>
    <row r="131" spans="1:17" ht="17.399999999999999" customHeight="1" x14ac:dyDescent="0.3">
      <c r="A131" s="702" t="s">
        <v>2744</v>
      </c>
      <c r="B131" s="702"/>
      <c r="C131" s="702"/>
      <c r="D131" s="702"/>
      <c r="E131" s="702"/>
      <c r="F131" s="702"/>
      <c r="G131" s="702"/>
      <c r="H131" s="702"/>
      <c r="I131" s="702"/>
      <c r="J131" s="702"/>
      <c r="K131" s="354"/>
      <c r="L131" s="354"/>
      <c r="M131" s="354"/>
      <c r="N131" s="354"/>
      <c r="P131" s="354"/>
    </row>
    <row r="132" spans="1:17" ht="18" customHeight="1" x14ac:dyDescent="0.3">
      <c r="A132" s="458"/>
      <c r="B132" s="354"/>
      <c r="C132" s="643"/>
      <c r="D132" s="354"/>
      <c r="E132" s="643"/>
      <c r="F132" s="354"/>
      <c r="G132" s="643"/>
      <c r="H132" s="643"/>
      <c r="I132" s="643"/>
      <c r="J132" s="354"/>
      <c r="K132" s="354"/>
      <c r="L132" s="354"/>
      <c r="M132" s="354"/>
      <c r="N132" s="354"/>
      <c r="P132" s="354"/>
    </row>
    <row r="133" spans="1:17" ht="19.8" x14ac:dyDescent="0.3">
      <c r="A133" s="459"/>
      <c r="B133" s="365"/>
      <c r="C133" s="459"/>
      <c r="D133" s="365"/>
      <c r="E133" s="460" t="s">
        <v>2745</v>
      </c>
      <c r="F133" s="365"/>
      <c r="G133" s="460" t="s">
        <v>2672</v>
      </c>
      <c r="H133" s="455"/>
      <c r="I133" s="460" t="s">
        <v>2673</v>
      </c>
      <c r="J133" s="365"/>
      <c r="K133" s="365"/>
      <c r="L133" s="365"/>
      <c r="M133" s="365"/>
      <c r="N133" s="365"/>
      <c r="O133" s="365"/>
      <c r="P133" s="365"/>
      <c r="Q133" s="365"/>
    </row>
    <row r="134" spans="1:17" ht="17.399999999999999" x14ac:dyDescent="0.3">
      <c r="A134" s="447" t="s">
        <v>2746</v>
      </c>
      <c r="B134" s="354"/>
      <c r="C134" s="447"/>
      <c r="D134" s="354"/>
      <c r="E134" s="450" t="s">
        <v>2747</v>
      </c>
      <c r="F134" s="354"/>
      <c r="G134" s="450" t="s">
        <v>2726</v>
      </c>
      <c r="H134" s="453"/>
      <c r="I134" s="450" t="s">
        <v>2724</v>
      </c>
      <c r="J134" s="354"/>
      <c r="K134" s="354"/>
      <c r="L134" s="354"/>
      <c r="M134" s="354"/>
      <c r="N134" s="354"/>
      <c r="P134" s="354"/>
    </row>
    <row r="135" spans="1:17" ht="17.399999999999999" x14ac:dyDescent="0.3">
      <c r="A135" s="447" t="s">
        <v>2748</v>
      </c>
      <c r="B135" s="354"/>
      <c r="C135" s="447"/>
      <c r="D135" s="354"/>
      <c r="E135" s="450" t="s">
        <v>2747</v>
      </c>
      <c r="F135" s="354"/>
      <c r="G135" s="450" t="s">
        <v>2726</v>
      </c>
      <c r="H135" s="453"/>
      <c r="I135" s="450" t="s">
        <v>2724</v>
      </c>
      <c r="J135" s="354"/>
      <c r="K135" s="354"/>
      <c r="L135" s="354"/>
      <c r="M135" s="354"/>
      <c r="N135" s="354"/>
      <c r="P135" s="354"/>
    </row>
    <row r="136" spans="1:17" ht="17.399999999999999" x14ac:dyDescent="0.3">
      <c r="A136" s="447"/>
      <c r="B136" s="354"/>
      <c r="C136" s="447"/>
      <c r="D136" s="354"/>
      <c r="E136" s="450"/>
      <c r="F136" s="354"/>
      <c r="G136" s="450"/>
      <c r="H136" s="453"/>
      <c r="I136" s="447"/>
      <c r="J136" s="354"/>
      <c r="K136" s="354"/>
      <c r="L136" s="354"/>
      <c r="M136" s="354"/>
      <c r="N136" s="354"/>
      <c r="P136" s="354"/>
    </row>
    <row r="137" spans="1:17" ht="17.399999999999999" x14ac:dyDescent="0.3">
      <c r="A137" s="447"/>
      <c r="B137" s="354"/>
      <c r="C137" s="447"/>
      <c r="D137" s="354"/>
      <c r="E137" s="450"/>
      <c r="F137" s="354"/>
      <c r="G137" s="450"/>
      <c r="H137" s="453"/>
      <c r="I137" s="447"/>
      <c r="J137" s="354"/>
      <c r="K137" s="354"/>
      <c r="L137" s="354"/>
      <c r="M137" s="354"/>
      <c r="N137" s="354"/>
      <c r="P137" s="354"/>
    </row>
    <row r="138" spans="1:17" ht="17.399999999999999" x14ac:dyDescent="0.3">
      <c r="A138" s="447" t="s">
        <v>2749</v>
      </c>
      <c r="B138" s="354"/>
      <c r="C138" s="447"/>
      <c r="D138" s="354"/>
      <c r="E138" s="450"/>
      <c r="F138" s="354"/>
      <c r="G138" s="450"/>
      <c r="H138" s="453"/>
      <c r="I138" s="447"/>
      <c r="J138" s="354"/>
      <c r="K138" s="354"/>
      <c r="L138" s="354"/>
      <c r="M138" s="354"/>
      <c r="N138" s="354"/>
      <c r="P138" s="354"/>
    </row>
    <row r="139" spans="1:17" ht="17.399999999999999" x14ac:dyDescent="0.3">
      <c r="A139" s="447"/>
      <c r="B139" s="354"/>
      <c r="C139" s="447"/>
      <c r="D139" s="354"/>
      <c r="E139" s="450"/>
      <c r="F139" s="354"/>
      <c r="G139" s="450"/>
      <c r="H139" s="453"/>
      <c r="I139" s="447"/>
      <c r="J139" s="354"/>
      <c r="K139" s="354"/>
      <c r="L139" s="354"/>
      <c r="M139" s="354"/>
      <c r="N139" s="354"/>
      <c r="P139" s="354"/>
    </row>
    <row r="140" spans="1:17" ht="17.399999999999999" x14ac:dyDescent="0.3">
      <c r="A140" s="447"/>
      <c r="B140" s="354"/>
      <c r="C140" s="447"/>
      <c r="D140" s="354"/>
      <c r="E140" s="449" t="s">
        <v>2671</v>
      </c>
      <c r="F140" s="354"/>
      <c r="G140" s="449" t="s">
        <v>2672</v>
      </c>
      <c r="H140" s="453"/>
      <c r="I140" s="449" t="s">
        <v>2673</v>
      </c>
      <c r="J140" s="354"/>
      <c r="K140" s="354"/>
      <c r="L140" s="354"/>
      <c r="M140" s="354"/>
      <c r="N140" s="354"/>
      <c r="P140" s="354"/>
    </row>
    <row r="141" spans="1:17" ht="17.399999999999999" x14ac:dyDescent="0.3">
      <c r="A141" s="447" t="s">
        <v>2750</v>
      </c>
      <c r="B141" s="354"/>
      <c r="C141" s="447"/>
      <c r="D141" s="354"/>
      <c r="E141" s="450" t="s">
        <v>2710</v>
      </c>
      <c r="F141" s="354"/>
      <c r="G141" s="450" t="s">
        <v>2729</v>
      </c>
      <c r="H141" s="453"/>
      <c r="I141" s="450" t="s">
        <v>2710</v>
      </c>
      <c r="J141" s="354"/>
      <c r="K141" s="354"/>
      <c r="L141" s="354"/>
      <c r="M141" s="354"/>
      <c r="N141" s="354"/>
      <c r="P141" s="354"/>
    </row>
    <row r="142" spans="1:17" ht="17.399999999999999" x14ac:dyDescent="0.3">
      <c r="A142" s="447"/>
      <c r="B142" s="354"/>
      <c r="C142" s="447"/>
      <c r="D142" s="354"/>
      <c r="E142" s="450"/>
      <c r="F142" s="354"/>
      <c r="G142" s="450"/>
      <c r="H142" s="453"/>
      <c r="I142" s="450"/>
      <c r="J142" s="354"/>
      <c r="K142" s="354"/>
      <c r="L142" s="354"/>
      <c r="M142" s="354"/>
      <c r="N142" s="354"/>
      <c r="P142" s="354"/>
    </row>
    <row r="143" spans="1:17" ht="17.399999999999999" customHeight="1" x14ac:dyDescent="0.3">
      <c r="A143" s="707" t="s">
        <v>2751</v>
      </c>
      <c r="B143" s="707"/>
      <c r="C143" s="707"/>
      <c r="D143" s="707"/>
      <c r="E143" s="450" t="s">
        <v>2752</v>
      </c>
      <c r="F143" s="354"/>
      <c r="G143" s="450" t="s">
        <v>2753</v>
      </c>
      <c r="H143" s="453"/>
      <c r="I143" s="450" t="s">
        <v>2754</v>
      </c>
      <c r="J143" s="354"/>
      <c r="K143" s="354"/>
      <c r="L143" s="354"/>
      <c r="M143" s="354"/>
      <c r="N143" s="354"/>
      <c r="P143" s="354"/>
    </row>
    <row r="144" spans="1:17" ht="17.399999999999999" x14ac:dyDescent="0.3">
      <c r="A144" s="707"/>
      <c r="B144" s="707"/>
      <c r="C144" s="707"/>
      <c r="D144" s="707"/>
      <c r="E144" s="450"/>
      <c r="F144" s="354"/>
      <c r="G144" s="447"/>
      <c r="H144" s="450"/>
      <c r="I144" s="447"/>
      <c r="J144" s="354"/>
      <c r="K144" s="354"/>
      <c r="L144" s="354"/>
      <c r="M144" s="354"/>
      <c r="N144" s="354"/>
      <c r="P144" s="354"/>
    </row>
    <row r="145" spans="1:17" ht="15" customHeight="1" x14ac:dyDescent="0.3">
      <c r="A145" s="707"/>
      <c r="B145" s="707"/>
      <c r="C145" s="707"/>
      <c r="D145" s="707"/>
      <c r="E145" s="447"/>
      <c r="F145" s="354"/>
      <c r="G145" s="447"/>
      <c r="H145" s="450"/>
      <c r="I145" s="447"/>
      <c r="J145" s="354"/>
      <c r="K145" s="354"/>
      <c r="L145" s="354"/>
      <c r="M145" s="354"/>
      <c r="N145" s="354"/>
      <c r="P145" s="354"/>
    </row>
    <row r="146" spans="1:17" ht="17.399999999999999" x14ac:dyDescent="0.3">
      <c r="A146" s="461"/>
      <c r="B146" s="354"/>
      <c r="C146" s="645"/>
      <c r="D146" s="354"/>
      <c r="E146" s="447"/>
      <c r="F146" s="354"/>
      <c r="G146" s="447"/>
      <c r="H146" s="450"/>
      <c r="I146" s="447"/>
      <c r="J146" s="354"/>
      <c r="K146" s="354"/>
      <c r="L146" s="354"/>
      <c r="M146" s="354"/>
      <c r="N146" s="354"/>
      <c r="P146" s="354"/>
    </row>
    <row r="147" spans="1:17" ht="19.8" x14ac:dyDescent="0.3">
      <c r="A147" s="462" t="s">
        <v>2755</v>
      </c>
      <c r="B147" s="354"/>
      <c r="C147" s="463"/>
      <c r="D147" s="354"/>
      <c r="E147" s="450" t="s">
        <v>2756</v>
      </c>
      <c r="F147" s="354"/>
      <c r="G147" s="450" t="s">
        <v>2757</v>
      </c>
      <c r="H147" s="450"/>
      <c r="I147" s="450" t="s">
        <v>2721</v>
      </c>
      <c r="J147" s="354"/>
      <c r="K147" s="354"/>
      <c r="L147" s="354"/>
      <c r="M147" s="354"/>
      <c r="N147" s="354"/>
      <c r="P147" s="354"/>
    </row>
    <row r="148" spans="1:17" ht="17.399999999999999" x14ac:dyDescent="0.3">
      <c r="A148" s="453"/>
      <c r="B148" s="464"/>
      <c r="C148" s="453"/>
      <c r="D148" s="464"/>
      <c r="E148" s="465"/>
      <c r="F148" s="464"/>
      <c r="G148" s="466"/>
      <c r="H148" s="467"/>
      <c r="I148" s="468"/>
      <c r="J148" s="464"/>
      <c r="K148" s="464"/>
      <c r="L148" s="464"/>
      <c r="M148" s="446"/>
      <c r="N148" s="464"/>
      <c r="P148" s="464"/>
    </row>
    <row r="149" spans="1:17" ht="17.399999999999999" x14ac:dyDescent="0.3">
      <c r="A149" s="469" t="s">
        <v>2758</v>
      </c>
      <c r="B149" s="464"/>
      <c r="C149" s="453"/>
      <c r="D149" s="464"/>
      <c r="E149" s="465"/>
      <c r="F149" s="464"/>
      <c r="G149" s="466"/>
      <c r="H149" s="467"/>
      <c r="I149" s="468"/>
      <c r="J149" s="464"/>
      <c r="K149" s="464"/>
      <c r="L149" s="464"/>
      <c r="M149" s="446"/>
      <c r="N149" s="464"/>
      <c r="P149" s="464"/>
    </row>
    <row r="150" spans="1:17" ht="17.399999999999999" x14ac:dyDescent="0.3">
      <c r="A150" s="453" t="s">
        <v>2759</v>
      </c>
      <c r="B150" s="464"/>
      <c r="C150" s="465"/>
      <c r="D150" s="464"/>
      <c r="E150" s="465"/>
      <c r="F150" s="464"/>
      <c r="G150" s="466" t="s">
        <v>2760</v>
      </c>
      <c r="H150" s="467"/>
      <c r="I150" s="468"/>
      <c r="J150" s="464"/>
      <c r="K150" s="464"/>
      <c r="L150" s="464"/>
      <c r="M150" s="446"/>
      <c r="N150" s="464"/>
      <c r="P150" s="464"/>
    </row>
    <row r="151" spans="1:17" ht="17.399999999999999" x14ac:dyDescent="0.3">
      <c r="A151" s="453" t="s">
        <v>2761</v>
      </c>
      <c r="B151" s="464"/>
      <c r="C151" s="465"/>
      <c r="D151" s="464"/>
      <c r="E151" s="465"/>
      <c r="F151" s="464"/>
      <c r="G151" s="466"/>
      <c r="H151" s="467"/>
      <c r="I151" s="468"/>
      <c r="J151" s="464"/>
      <c r="K151" s="464"/>
      <c r="L151" s="464"/>
      <c r="M151" s="446"/>
      <c r="N151" s="464"/>
      <c r="P151" s="464"/>
    </row>
    <row r="152" spans="1:17" ht="18" customHeight="1" x14ac:dyDescent="0.3">
      <c r="A152" s="453" t="s">
        <v>2762</v>
      </c>
      <c r="B152" s="464"/>
      <c r="C152" s="453"/>
      <c r="D152" s="464"/>
      <c r="E152" s="465"/>
      <c r="F152" s="464"/>
      <c r="G152" s="466" t="s">
        <v>2763</v>
      </c>
      <c r="H152" s="467"/>
      <c r="I152" s="468"/>
      <c r="J152" s="464"/>
      <c r="K152" s="464"/>
      <c r="L152" s="464"/>
      <c r="M152" s="446"/>
      <c r="N152" s="464"/>
      <c r="P152" s="464"/>
    </row>
    <row r="153" spans="1:17" ht="17.399999999999999" x14ac:dyDescent="0.3">
      <c r="A153" s="453" t="s">
        <v>2764</v>
      </c>
      <c r="B153" s="464"/>
      <c r="C153" s="453"/>
      <c r="D153" s="464"/>
      <c r="E153" s="465"/>
      <c r="F153" s="464"/>
      <c r="G153" s="466" t="s">
        <v>2763</v>
      </c>
      <c r="H153" s="467"/>
      <c r="I153" s="468"/>
      <c r="J153" s="464"/>
      <c r="K153" s="464"/>
      <c r="L153" s="464"/>
      <c r="M153" s="446"/>
      <c r="N153" s="464"/>
      <c r="P153" s="464"/>
    </row>
    <row r="154" spans="1:17" ht="19.5" customHeight="1" x14ac:dyDescent="0.3">
      <c r="A154" s="446"/>
      <c r="B154" s="464"/>
      <c r="C154" s="446"/>
      <c r="D154" s="464"/>
      <c r="E154" s="470"/>
      <c r="F154" s="464"/>
      <c r="G154" s="471"/>
      <c r="H154" s="472"/>
      <c r="I154" s="464"/>
      <c r="J154" s="464"/>
      <c r="K154" s="464"/>
      <c r="L154" s="464"/>
      <c r="M154" s="446"/>
      <c r="N154" s="464"/>
      <c r="P154" s="464"/>
    </row>
    <row r="155" spans="1:17" ht="17.399999999999999" x14ac:dyDescent="0.3">
      <c r="A155" s="704" t="s">
        <v>2765</v>
      </c>
      <c r="B155" s="704"/>
      <c r="C155" s="704"/>
      <c r="D155" s="704"/>
      <c r="E155" s="704"/>
      <c r="F155" s="704"/>
      <c r="G155" s="704"/>
      <c r="H155" s="704"/>
      <c r="I155" s="704"/>
      <c r="J155" s="704"/>
      <c r="K155" s="704"/>
      <c r="L155" s="452"/>
      <c r="M155" s="447"/>
      <c r="N155" s="446"/>
      <c r="P155" s="354"/>
    </row>
    <row r="156" spans="1:17" ht="62.4" customHeight="1" x14ac:dyDescent="0.3">
      <c r="A156" s="704" t="s">
        <v>2766</v>
      </c>
      <c r="B156" s="704"/>
      <c r="C156" s="704"/>
      <c r="D156" s="704"/>
      <c r="E156" s="704"/>
      <c r="F156" s="704"/>
      <c r="G156" s="704"/>
      <c r="H156" s="704"/>
      <c r="I156" s="704"/>
      <c r="J156" s="704"/>
      <c r="K156" s="704"/>
      <c r="L156" s="704"/>
      <c r="M156" s="704"/>
      <c r="N156" s="704"/>
      <c r="O156" s="704"/>
      <c r="P156" s="648"/>
      <c r="Q156" s="648"/>
    </row>
    <row r="157" spans="1:17" ht="17.399999999999999" x14ac:dyDescent="0.3">
      <c r="A157" s="368" t="s">
        <v>2767</v>
      </c>
      <c r="B157" s="473"/>
      <c r="C157" s="474"/>
      <c r="D157" s="473"/>
      <c r="E157" s="473"/>
      <c r="F157" s="473"/>
      <c r="G157" s="475"/>
      <c r="H157" s="475"/>
      <c r="I157" s="473"/>
      <c r="J157" s="473"/>
      <c r="K157" s="473"/>
      <c r="L157" s="473"/>
      <c r="M157" s="476"/>
      <c r="N157" s="473"/>
      <c r="O157" s="476"/>
      <c r="P157" s="473"/>
      <c r="Q157" s="476"/>
    </row>
    <row r="158" spans="1:17" ht="18" x14ac:dyDescent="0.35">
      <c r="A158" s="477" t="s">
        <v>2768</v>
      </c>
      <c r="B158" s="419"/>
      <c r="C158" s="379"/>
      <c r="D158" s="419"/>
      <c r="E158" s="465"/>
      <c r="F158" s="419"/>
      <c r="G158" s="467"/>
      <c r="H158" s="467"/>
      <c r="I158" s="419"/>
      <c r="J158" s="419"/>
      <c r="K158" s="419"/>
      <c r="L158" s="419"/>
      <c r="M158" s="379"/>
      <c r="N158" s="419"/>
      <c r="P158" s="419"/>
    </row>
    <row r="159" spans="1:17" ht="19.8" x14ac:dyDescent="0.3">
      <c r="A159" s="373" t="s">
        <v>2769</v>
      </c>
      <c r="B159" s="478"/>
      <c r="C159" s="479"/>
      <c r="D159" s="478"/>
      <c r="E159" s="460" t="s">
        <v>2671</v>
      </c>
      <c r="F159" s="478"/>
      <c r="G159" s="460" t="s">
        <v>2672</v>
      </c>
      <c r="H159" s="455"/>
      <c r="I159" s="460" t="s">
        <v>2770</v>
      </c>
      <c r="J159" s="478"/>
      <c r="K159" s="460"/>
      <c r="L159" s="478"/>
      <c r="M159" s="479"/>
      <c r="N159" s="478"/>
      <c r="O159" s="365"/>
      <c r="P159" s="478"/>
      <c r="Q159" s="365"/>
    </row>
    <row r="160" spans="1:17" ht="17.399999999999999" x14ac:dyDescent="0.3">
      <c r="A160" s="415"/>
      <c r="B160" s="419"/>
      <c r="C160" s="379"/>
      <c r="D160" s="419"/>
      <c r="E160" s="480" t="s">
        <v>2702</v>
      </c>
      <c r="F160" s="419"/>
      <c r="G160" s="467" t="s">
        <v>2703</v>
      </c>
      <c r="H160" s="467"/>
      <c r="I160" s="419" t="s">
        <v>2771</v>
      </c>
      <c r="J160" s="419"/>
      <c r="K160" s="419"/>
      <c r="L160" s="419"/>
      <c r="M160" s="379"/>
      <c r="N160" s="419"/>
      <c r="P160" s="419"/>
    </row>
    <row r="161" spans="1:17" ht="17.399999999999999" x14ac:dyDescent="0.3">
      <c r="A161" s="415"/>
      <c r="B161" s="419"/>
      <c r="C161" s="379"/>
      <c r="D161" s="419"/>
      <c r="E161" s="465"/>
      <c r="F161" s="419"/>
      <c r="G161" s="467"/>
      <c r="H161" s="467"/>
      <c r="I161" s="419"/>
      <c r="J161" s="419"/>
      <c r="K161" s="419"/>
      <c r="L161" s="419"/>
      <c r="M161" s="379"/>
      <c r="N161" s="419"/>
      <c r="P161" s="419"/>
    </row>
    <row r="162" spans="1:17" ht="17.399999999999999" x14ac:dyDescent="0.3">
      <c r="A162" s="415"/>
      <c r="B162" s="419"/>
      <c r="C162" s="379"/>
      <c r="D162" s="419"/>
      <c r="E162" s="465"/>
      <c r="F162" s="419"/>
      <c r="G162" s="467"/>
      <c r="H162" s="467"/>
      <c r="I162" s="419"/>
      <c r="J162" s="419"/>
      <c r="K162" s="419"/>
      <c r="L162" s="419"/>
      <c r="M162" s="379"/>
      <c r="N162" s="419"/>
      <c r="P162" s="419"/>
    </row>
    <row r="163" spans="1:17" ht="18" customHeight="1" x14ac:dyDescent="0.3">
      <c r="A163" s="708" t="s">
        <v>2772</v>
      </c>
      <c r="B163" s="708"/>
      <c r="C163" s="708"/>
      <c r="D163" s="708"/>
      <c r="E163" s="708"/>
      <c r="F163" s="708"/>
      <c r="G163" s="708"/>
      <c r="H163" s="708"/>
      <c r="I163" s="708"/>
      <c r="J163" s="708"/>
      <c r="K163" s="708"/>
      <c r="L163" s="708"/>
      <c r="M163" s="708"/>
      <c r="N163" s="648"/>
      <c r="O163" s="648"/>
      <c r="P163" s="648"/>
    </row>
    <row r="164" spans="1:17" ht="17.399999999999999" x14ac:dyDescent="0.3">
      <c r="A164" s="415"/>
      <c r="B164" s="419"/>
      <c r="C164" s="379"/>
      <c r="D164" s="419"/>
      <c r="E164" s="465"/>
      <c r="F164" s="419"/>
      <c r="G164" s="467"/>
      <c r="H164" s="467"/>
      <c r="I164" s="419"/>
      <c r="J164" s="419"/>
      <c r="K164" s="419"/>
      <c r="L164" s="419"/>
      <c r="M164" s="379"/>
      <c r="N164" s="419"/>
      <c r="P164" s="419"/>
    </row>
    <row r="165" spans="1:17" ht="19.2" customHeight="1" x14ac:dyDescent="0.4">
      <c r="A165" s="704" t="s">
        <v>2773</v>
      </c>
      <c r="B165" s="704"/>
      <c r="C165" s="704"/>
      <c r="D165" s="704"/>
      <c r="E165" s="704"/>
      <c r="F165" s="704"/>
      <c r="G165" s="704"/>
      <c r="H165" s="704"/>
      <c r="I165" s="704"/>
      <c r="J165" s="704"/>
      <c r="K165" s="704"/>
      <c r="L165" s="709"/>
      <c r="M165" s="709"/>
      <c r="N165" s="446"/>
      <c r="P165" s="354"/>
    </row>
    <row r="166" spans="1:17" ht="17.399999999999999" x14ac:dyDescent="0.3">
      <c r="A166" s="415"/>
      <c r="B166" s="419"/>
      <c r="C166" s="379"/>
      <c r="D166" s="419"/>
      <c r="E166" s="465"/>
      <c r="F166" s="419"/>
      <c r="G166" s="467"/>
      <c r="H166" s="467"/>
      <c r="I166" s="419"/>
      <c r="J166" s="419"/>
      <c r="K166" s="419"/>
      <c r="L166" s="419"/>
      <c r="M166" s="379"/>
      <c r="N166" s="419"/>
      <c r="P166" s="419"/>
    </row>
    <row r="167" spans="1:17" ht="17.399999999999999" x14ac:dyDescent="0.3">
      <c r="A167" s="368" t="s">
        <v>2774</v>
      </c>
      <c r="B167" s="473"/>
      <c r="C167" s="474"/>
      <c r="D167" s="473"/>
      <c r="E167" s="473"/>
      <c r="F167" s="473"/>
      <c r="G167" s="475"/>
      <c r="H167" s="475"/>
      <c r="I167" s="473"/>
      <c r="J167" s="473"/>
      <c r="K167" s="473"/>
      <c r="L167" s="473"/>
      <c r="M167" s="476"/>
      <c r="N167" s="473"/>
      <c r="O167" s="476"/>
      <c r="P167" s="473"/>
      <c r="Q167" s="476"/>
    </row>
    <row r="168" spans="1:17" ht="17.399999999999999" x14ac:dyDescent="0.3">
      <c r="A168" s="415"/>
      <c r="B168" s="419"/>
      <c r="C168" s="379"/>
      <c r="D168" s="419"/>
      <c r="E168" s="465"/>
      <c r="F168" s="419"/>
      <c r="G168" s="467"/>
      <c r="H168" s="467"/>
      <c r="I168" s="419"/>
      <c r="J168" s="419"/>
      <c r="K168" s="419"/>
      <c r="L168" s="419"/>
      <c r="M168" s="379"/>
      <c r="N168" s="419"/>
      <c r="P168" s="419"/>
    </row>
    <row r="169" spans="1:17" ht="17.399999999999999" x14ac:dyDescent="0.3">
      <c r="A169" s="415"/>
      <c r="B169" s="419"/>
      <c r="C169" s="379"/>
      <c r="D169" s="419"/>
      <c r="E169" s="449" t="s">
        <v>2671</v>
      </c>
      <c r="F169" s="419"/>
      <c r="G169" s="449" t="s">
        <v>2672</v>
      </c>
      <c r="H169" s="453"/>
      <c r="I169" s="449" t="s">
        <v>2673</v>
      </c>
      <c r="J169" s="419"/>
      <c r="K169" s="419"/>
      <c r="L169" s="419"/>
      <c r="M169" s="379"/>
      <c r="N169" s="419"/>
      <c r="P169" s="419"/>
    </row>
    <row r="170" spans="1:17" ht="17.399999999999999" x14ac:dyDescent="0.3">
      <c r="A170" s="434" t="s">
        <v>2775</v>
      </c>
      <c r="B170" s="419"/>
      <c r="C170" s="379"/>
      <c r="D170" s="419"/>
      <c r="E170" s="480" t="s">
        <v>2742</v>
      </c>
      <c r="F170" s="419"/>
      <c r="G170" s="467" t="s">
        <v>2726</v>
      </c>
      <c r="H170" s="467"/>
      <c r="I170" s="419" t="s">
        <v>2776</v>
      </c>
      <c r="J170" s="419"/>
      <c r="K170" s="419"/>
      <c r="L170" s="419"/>
      <c r="M170" s="379"/>
      <c r="N170" s="419"/>
      <c r="P170" s="419"/>
    </row>
    <row r="171" spans="1:17" ht="18" customHeight="1" x14ac:dyDescent="0.3">
      <c r="A171" s="415"/>
      <c r="B171" s="419"/>
      <c r="C171" s="379"/>
      <c r="D171" s="419"/>
      <c r="E171" s="465"/>
      <c r="F171" s="419"/>
      <c r="G171" s="467"/>
      <c r="H171" s="467"/>
      <c r="I171" s="419"/>
      <c r="J171" s="419"/>
      <c r="K171" s="419"/>
      <c r="L171" s="419"/>
      <c r="M171" s="379"/>
      <c r="N171" s="419"/>
      <c r="P171" s="419"/>
    </row>
    <row r="172" spans="1:17" ht="17.399999999999999" x14ac:dyDescent="0.3">
      <c r="A172" s="379" t="s">
        <v>2777</v>
      </c>
      <c r="B172" s="419"/>
      <c r="C172" s="379"/>
      <c r="D172" s="419"/>
      <c r="E172" s="465"/>
      <c r="F172" s="419"/>
      <c r="G172" s="467" t="s">
        <v>2763</v>
      </c>
      <c r="H172" s="467"/>
      <c r="I172" s="419"/>
      <c r="J172" s="419"/>
      <c r="K172" s="419"/>
      <c r="L172" s="419"/>
      <c r="M172" s="379"/>
      <c r="N172" s="419"/>
      <c r="P172" s="419"/>
    </row>
    <row r="173" spans="1:17" ht="17.399999999999999" x14ac:dyDescent="0.3">
      <c r="A173" s="415"/>
      <c r="B173" s="419"/>
      <c r="C173" s="379"/>
      <c r="D173" s="419"/>
      <c r="E173" s="465"/>
      <c r="F173" s="419"/>
      <c r="G173" s="467"/>
      <c r="H173" s="467"/>
      <c r="I173" s="419"/>
      <c r="J173" s="419"/>
      <c r="K173" s="419"/>
      <c r="L173" s="419"/>
      <c r="M173" s="379"/>
      <c r="N173" s="419"/>
      <c r="P173" s="419"/>
    </row>
    <row r="174" spans="1:17" ht="17.399999999999999" customHeight="1" x14ac:dyDescent="0.3">
      <c r="A174" s="708" t="s">
        <v>2778</v>
      </c>
      <c r="B174" s="708"/>
      <c r="C174" s="708"/>
      <c r="D174" s="708"/>
      <c r="E174" s="708"/>
      <c r="F174" s="708"/>
      <c r="G174" s="708"/>
      <c r="H174" s="708"/>
      <c r="I174" s="708"/>
      <c r="J174" s="708"/>
      <c r="K174" s="708"/>
      <c r="L174" s="708"/>
      <c r="M174" s="708"/>
      <c r="N174" s="446"/>
      <c r="P174" s="354"/>
    </row>
    <row r="175" spans="1:17" x14ac:dyDescent="0.3">
      <c r="A175" s="367"/>
      <c r="C175" s="351"/>
      <c r="E175" s="421"/>
      <c r="G175" s="422"/>
      <c r="H175" s="422"/>
    </row>
    <row r="176" spans="1:17" ht="17.399999999999999" x14ac:dyDescent="0.3">
      <c r="A176" s="379" t="s">
        <v>2779</v>
      </c>
      <c r="B176" s="419"/>
      <c r="C176" s="379" t="s">
        <v>2780</v>
      </c>
      <c r="D176" s="419"/>
      <c r="E176" s="465"/>
      <c r="F176" s="419"/>
      <c r="G176" s="467"/>
      <c r="H176" s="467"/>
      <c r="I176" s="419"/>
      <c r="J176" s="419"/>
      <c r="K176" s="419"/>
      <c r="L176" s="419"/>
      <c r="M176" s="379"/>
      <c r="N176" s="419"/>
      <c r="P176" s="419"/>
    </row>
    <row r="177" spans="1:17" ht="17.399999999999999" x14ac:dyDescent="0.3">
      <c r="A177" s="415"/>
      <c r="B177" s="419"/>
      <c r="C177" s="379"/>
      <c r="D177" s="419"/>
      <c r="E177" s="465"/>
      <c r="F177" s="419"/>
      <c r="G177" s="467"/>
      <c r="H177" s="467"/>
      <c r="I177" s="419"/>
      <c r="J177" s="419"/>
      <c r="K177" s="419"/>
      <c r="L177" s="419"/>
      <c r="M177" s="379"/>
      <c r="N177" s="419"/>
      <c r="P177" s="419"/>
    </row>
    <row r="178" spans="1:17" ht="17.399999999999999" x14ac:dyDescent="0.3">
      <c r="A178" s="368" t="s">
        <v>2781</v>
      </c>
      <c r="B178" s="481"/>
      <c r="C178" s="368"/>
      <c r="D178" s="368"/>
      <c r="E178" s="368"/>
      <c r="F178" s="368"/>
      <c r="G178" s="368"/>
      <c r="H178" s="368"/>
      <c r="I178" s="368"/>
      <c r="J178" s="473"/>
      <c r="K178" s="473"/>
      <c r="L178" s="473"/>
      <c r="M178" s="476"/>
      <c r="N178" s="473"/>
      <c r="O178" s="476"/>
      <c r="P178" s="473"/>
      <c r="Q178" s="476"/>
    </row>
    <row r="179" spans="1:17" ht="17.399999999999999" x14ac:dyDescent="0.3">
      <c r="A179" s="482"/>
      <c r="B179" s="483"/>
      <c r="C179" s="484"/>
      <c r="D179" s="419"/>
      <c r="E179" s="419"/>
      <c r="F179" s="419"/>
      <c r="G179" s="405"/>
      <c r="H179" s="405"/>
      <c r="I179" s="419"/>
      <c r="J179" s="419"/>
      <c r="K179" s="419"/>
      <c r="L179" s="419"/>
      <c r="M179" s="379"/>
      <c r="N179" s="419"/>
      <c r="P179" s="419"/>
    </row>
    <row r="180" spans="1:17" ht="17.399999999999999" x14ac:dyDescent="0.3">
      <c r="A180" s="484" t="s">
        <v>2782</v>
      </c>
      <c r="B180" s="419"/>
      <c r="C180" s="484"/>
      <c r="D180" s="419"/>
      <c r="F180" s="419"/>
      <c r="G180" s="485">
        <v>26128082900</v>
      </c>
      <c r="H180" s="405"/>
      <c r="I180" s="419"/>
      <c r="J180" s="419"/>
      <c r="K180" s="486"/>
      <c r="L180" s="419"/>
      <c r="M180" s="379"/>
      <c r="N180" s="419"/>
      <c r="P180" s="419"/>
    </row>
    <row r="181" spans="1:17" ht="17.399999999999999" x14ac:dyDescent="0.3">
      <c r="A181" s="415"/>
      <c r="B181" s="419"/>
      <c r="C181" s="358"/>
      <c r="D181" s="419"/>
      <c r="F181" s="419"/>
      <c r="G181" s="419"/>
      <c r="H181" s="405"/>
      <c r="I181" s="419"/>
      <c r="J181" s="419"/>
      <c r="K181" s="419"/>
      <c r="L181" s="419"/>
      <c r="M181" s="379"/>
      <c r="N181" s="419"/>
      <c r="P181" s="419"/>
    </row>
    <row r="182" spans="1:17" ht="17.399999999999999" customHeight="1" x14ac:dyDescent="0.3">
      <c r="A182" s="708" t="s">
        <v>2783</v>
      </c>
      <c r="B182" s="708"/>
      <c r="C182" s="708"/>
      <c r="D182" s="708"/>
      <c r="E182" s="708"/>
      <c r="F182" s="419"/>
      <c r="G182" s="487">
        <v>33557645199.991905</v>
      </c>
      <c r="H182" s="419"/>
      <c r="I182" s="488"/>
      <c r="J182" s="419" t="s">
        <v>2784</v>
      </c>
      <c r="K182" s="489">
        <v>35890529625.65979</v>
      </c>
      <c r="L182" s="419"/>
      <c r="M182" s="490"/>
      <c r="N182" s="419"/>
      <c r="P182" s="419"/>
    </row>
    <row r="183" spans="1:17" ht="17.399999999999999" x14ac:dyDescent="0.3">
      <c r="A183" s="379" t="s">
        <v>2785</v>
      </c>
      <c r="B183" s="419"/>
      <c r="C183" s="405"/>
      <c r="D183" s="419"/>
      <c r="F183" s="419"/>
      <c r="G183" s="491">
        <v>0</v>
      </c>
      <c r="H183" s="379"/>
      <c r="I183" s="488"/>
      <c r="J183" s="419" t="s">
        <v>2786</v>
      </c>
      <c r="K183" s="489">
        <v>33557645199.991905</v>
      </c>
      <c r="L183" s="419"/>
      <c r="M183" s="492"/>
      <c r="N183" s="419"/>
      <c r="P183" s="419"/>
    </row>
    <row r="184" spans="1:17" ht="17.399999999999999" x14ac:dyDescent="0.3">
      <c r="A184" s="379" t="s">
        <v>2787</v>
      </c>
      <c r="B184" s="419"/>
      <c r="C184" s="405"/>
      <c r="D184" s="419"/>
      <c r="F184" s="419"/>
      <c r="G184" s="491">
        <v>0</v>
      </c>
      <c r="H184" s="493"/>
      <c r="I184" s="647" t="s">
        <v>2788</v>
      </c>
      <c r="J184" s="419"/>
      <c r="K184" s="647">
        <v>0.93500000000000005</v>
      </c>
      <c r="L184" s="419"/>
      <c r="M184" s="494"/>
      <c r="N184" s="419"/>
      <c r="P184" s="419"/>
    </row>
    <row r="185" spans="1:17" ht="17.399999999999999" x14ac:dyDescent="0.3">
      <c r="A185" s="379" t="s">
        <v>2789</v>
      </c>
      <c r="B185" s="419"/>
      <c r="C185" s="405"/>
      <c r="D185" s="419"/>
      <c r="F185" s="419"/>
      <c r="G185" s="491">
        <v>0</v>
      </c>
      <c r="H185" s="493"/>
      <c r="I185" s="647" t="s">
        <v>2790</v>
      </c>
      <c r="J185" s="419"/>
      <c r="K185" s="710">
        <v>0.95</v>
      </c>
      <c r="L185" s="419"/>
      <c r="M185" s="495"/>
      <c r="N185" s="419"/>
      <c r="P185" s="419"/>
    </row>
    <row r="186" spans="1:17" ht="18" customHeight="1" x14ac:dyDescent="0.3">
      <c r="A186" s="379" t="s">
        <v>2791</v>
      </c>
      <c r="B186" s="496"/>
      <c r="C186" s="405"/>
      <c r="D186" s="496"/>
      <c r="E186" s="497"/>
      <c r="F186" s="496"/>
      <c r="G186" s="497">
        <v>0</v>
      </c>
      <c r="H186" s="493"/>
      <c r="I186" s="647" t="s">
        <v>2792</v>
      </c>
      <c r="J186" s="496"/>
      <c r="K186" s="710"/>
      <c r="L186" s="496"/>
      <c r="M186" s="498"/>
      <c r="N186" s="496"/>
      <c r="P186" s="496"/>
    </row>
    <row r="187" spans="1:17" ht="15" customHeight="1" x14ac:dyDescent="0.3">
      <c r="A187" s="379" t="s">
        <v>2793</v>
      </c>
      <c r="B187" s="405"/>
      <c r="C187" s="405"/>
      <c r="D187" s="405"/>
      <c r="F187" s="499"/>
      <c r="G187" s="499">
        <v>0</v>
      </c>
      <c r="H187" s="493"/>
      <c r="I187" s="419"/>
      <c r="J187" s="419"/>
      <c r="K187" s="711"/>
      <c r="L187" s="711"/>
      <c r="M187" s="711"/>
      <c r="N187" s="419"/>
      <c r="P187" s="419"/>
    </row>
    <row r="188" spans="1:17" ht="17.399999999999999" x14ac:dyDescent="0.3">
      <c r="A188" s="379" t="s">
        <v>2794</v>
      </c>
      <c r="B188" s="419"/>
      <c r="C188" s="493"/>
      <c r="D188" s="419"/>
      <c r="E188" s="497"/>
      <c r="F188" s="419"/>
      <c r="G188" s="497">
        <v>0</v>
      </c>
      <c r="H188" s="493"/>
      <c r="I188" s="419"/>
      <c r="J188" s="419"/>
      <c r="K188" s="419"/>
      <c r="L188" s="419"/>
      <c r="M188" s="379"/>
      <c r="N188" s="419"/>
      <c r="P188" s="419"/>
    </row>
    <row r="189" spans="1:17" ht="17.399999999999999" x14ac:dyDescent="0.3">
      <c r="A189" s="358" t="s">
        <v>2795</v>
      </c>
      <c r="B189" s="419"/>
      <c r="C189" s="358"/>
      <c r="D189" s="419"/>
      <c r="F189" s="419"/>
      <c r="G189" s="485">
        <v>33557645199.991905</v>
      </c>
      <c r="H189" s="493"/>
      <c r="I189" s="419"/>
      <c r="J189" s="419"/>
      <c r="K189" s="500"/>
      <c r="L189" s="419"/>
      <c r="M189" s="379"/>
      <c r="N189" s="419"/>
      <c r="P189" s="419"/>
    </row>
    <row r="190" spans="1:17" ht="17.399999999999999" x14ac:dyDescent="0.3">
      <c r="A190" s="358"/>
      <c r="B190" s="419"/>
      <c r="C190" s="358"/>
      <c r="D190" s="419"/>
      <c r="E190" s="501"/>
      <c r="F190" s="419"/>
      <c r="G190" s="501"/>
      <c r="H190" s="493"/>
      <c r="I190" s="419"/>
      <c r="J190" s="419"/>
      <c r="K190" s="419"/>
      <c r="L190" s="419"/>
      <c r="M190" s="379"/>
      <c r="N190" s="419"/>
      <c r="P190" s="419"/>
    </row>
    <row r="191" spans="1:17" ht="17.399999999999999" x14ac:dyDescent="0.3">
      <c r="A191" s="358" t="s">
        <v>2796</v>
      </c>
      <c r="B191" s="419"/>
      <c r="C191" s="502"/>
      <c r="D191" s="419"/>
      <c r="E191" s="379"/>
      <c r="F191" s="419"/>
      <c r="G191" s="503" t="s">
        <v>2760</v>
      </c>
      <c r="H191" s="379"/>
      <c r="I191" s="419"/>
      <c r="J191" s="419"/>
      <c r="K191" s="419"/>
      <c r="L191" s="419"/>
      <c r="M191" s="504"/>
      <c r="N191" s="419"/>
      <c r="P191" s="419"/>
    </row>
    <row r="192" spans="1:17" ht="17.399999999999999" x14ac:dyDescent="0.3">
      <c r="A192" s="358"/>
      <c r="B192" s="419"/>
      <c r="C192" s="502"/>
      <c r="D192" s="419"/>
      <c r="E192" s="379"/>
      <c r="F192" s="419"/>
      <c r="G192" s="503"/>
      <c r="H192" s="379"/>
      <c r="I192" s="419"/>
      <c r="J192" s="419"/>
      <c r="K192" s="419"/>
      <c r="L192" s="419"/>
      <c r="M192" s="379"/>
      <c r="N192" s="419"/>
      <c r="P192" s="419"/>
    </row>
    <row r="193" spans="1:17" ht="18" customHeight="1" x14ac:dyDescent="0.3">
      <c r="A193" s="358" t="s">
        <v>2797</v>
      </c>
      <c r="B193" s="419"/>
      <c r="C193" s="502"/>
      <c r="D193" s="419"/>
      <c r="E193" s="379"/>
      <c r="F193" s="419"/>
      <c r="G193" s="505">
        <v>1.03</v>
      </c>
      <c r="H193" s="379"/>
      <c r="I193" s="419"/>
      <c r="J193" s="419"/>
      <c r="K193" s="419"/>
      <c r="L193" s="419"/>
      <c r="M193" s="379"/>
      <c r="N193" s="419"/>
      <c r="P193" s="419"/>
    </row>
    <row r="194" spans="1:17" ht="17.399999999999999" x14ac:dyDescent="0.3">
      <c r="A194" s="358"/>
      <c r="B194" s="419"/>
      <c r="C194" s="502"/>
      <c r="D194" s="419"/>
      <c r="E194" s="379"/>
      <c r="F194" s="419"/>
      <c r="G194" s="503"/>
      <c r="H194" s="379"/>
      <c r="I194" s="506"/>
      <c r="J194" s="419"/>
      <c r="K194" s="419"/>
      <c r="L194" s="419"/>
      <c r="M194" s="379"/>
      <c r="N194" s="419"/>
      <c r="P194" s="419"/>
    </row>
    <row r="195" spans="1:17" ht="19.2" x14ac:dyDescent="0.3">
      <c r="A195" s="358" t="s">
        <v>2798</v>
      </c>
      <c r="B195" s="419"/>
      <c r="C195" s="502"/>
      <c r="D195" s="419"/>
      <c r="E195" s="379"/>
      <c r="F195" s="419"/>
      <c r="G195" s="505">
        <v>1.0695187165775399</v>
      </c>
      <c r="H195" s="379"/>
      <c r="I195" s="419"/>
      <c r="J195" s="419"/>
      <c r="K195" s="419"/>
      <c r="L195" s="419"/>
      <c r="M195" s="379"/>
      <c r="N195" s="419"/>
      <c r="P195" s="419"/>
    </row>
    <row r="196" spans="1:17" ht="17.399999999999999" x14ac:dyDescent="0.3">
      <c r="A196" s="358"/>
      <c r="B196" s="419"/>
      <c r="C196" s="502"/>
      <c r="D196" s="419"/>
      <c r="E196" s="379"/>
      <c r="F196" s="419"/>
      <c r="G196" s="503"/>
      <c r="H196" s="379"/>
      <c r="I196" s="419"/>
      <c r="J196" s="419"/>
      <c r="K196" s="419"/>
      <c r="L196" s="419"/>
      <c r="M196" s="379"/>
      <c r="N196" s="419"/>
      <c r="P196" s="419"/>
    </row>
    <row r="197" spans="1:17" ht="17.399999999999999" customHeight="1" x14ac:dyDescent="0.3">
      <c r="A197" s="712" t="s">
        <v>2799</v>
      </c>
      <c r="B197" s="712"/>
      <c r="C197" s="712"/>
      <c r="D197" s="712"/>
      <c r="E197" s="712"/>
      <c r="F197" s="712"/>
      <c r="G197" s="712"/>
      <c r="H197" s="712"/>
      <c r="I197" s="712"/>
      <c r="J197" s="712"/>
      <c r="K197" s="712"/>
      <c r="L197" s="712"/>
      <c r="M197" s="712"/>
      <c r="N197" s="419"/>
      <c r="P197" s="419"/>
    </row>
    <row r="198" spans="1:17" ht="15" customHeight="1" x14ac:dyDescent="0.3">
      <c r="A198" s="704" t="s">
        <v>2800</v>
      </c>
      <c r="B198" s="704"/>
      <c r="C198" s="704"/>
      <c r="D198" s="704"/>
      <c r="E198" s="704"/>
      <c r="F198" s="704"/>
      <c r="G198" s="704"/>
      <c r="H198" s="704"/>
      <c r="I198" s="704"/>
      <c r="J198" s="704"/>
      <c r="K198" s="704"/>
      <c r="L198" s="704"/>
      <c r="M198" s="704"/>
      <c r="N198" s="704"/>
      <c r="O198" s="704"/>
      <c r="P198" s="704"/>
    </row>
    <row r="199" spans="1:17" ht="17.399999999999999" x14ac:dyDescent="0.3">
      <c r="A199" s="712"/>
      <c r="B199" s="712"/>
      <c r="C199" s="712"/>
      <c r="D199" s="712"/>
      <c r="E199" s="712"/>
      <c r="F199" s="712"/>
      <c r="G199" s="712"/>
      <c r="H199" s="712"/>
      <c r="I199" s="712"/>
      <c r="J199" s="712"/>
      <c r="K199" s="712"/>
      <c r="L199" s="712"/>
      <c r="M199" s="712"/>
      <c r="N199" s="419"/>
      <c r="P199" s="419"/>
    </row>
    <row r="200" spans="1:17" ht="17.399999999999999" x14ac:dyDescent="0.3">
      <c r="A200" s="368" t="s">
        <v>2801</v>
      </c>
      <c r="B200" s="507"/>
      <c r="C200" s="508"/>
      <c r="D200" s="507"/>
      <c r="E200" s="507"/>
      <c r="F200" s="507"/>
      <c r="G200" s="509"/>
      <c r="H200" s="509"/>
      <c r="I200" s="507"/>
      <c r="J200" s="507"/>
      <c r="K200" s="507"/>
      <c r="L200" s="507"/>
      <c r="M200" s="476"/>
      <c r="N200" s="507"/>
      <c r="O200" s="476"/>
      <c r="P200" s="507"/>
      <c r="Q200" s="476"/>
    </row>
    <row r="201" spans="1:17" ht="17.399999999999999" x14ac:dyDescent="0.3">
      <c r="A201" s="510"/>
      <c r="B201" s="511"/>
      <c r="C201" s="465"/>
      <c r="D201" s="511"/>
      <c r="E201" s="465"/>
      <c r="F201" s="511"/>
      <c r="G201" s="512"/>
      <c r="H201" s="512"/>
      <c r="I201" s="511"/>
      <c r="J201" s="511"/>
      <c r="K201" s="511"/>
      <c r="L201" s="511"/>
      <c r="M201" s="510"/>
      <c r="N201" s="511"/>
      <c r="P201" s="511"/>
    </row>
    <row r="202" spans="1:17" ht="17.399999999999999" x14ac:dyDescent="0.3">
      <c r="A202" s="510" t="s">
        <v>2802</v>
      </c>
      <c r="B202" s="511"/>
      <c r="C202" s="513"/>
      <c r="D202" s="511"/>
      <c r="E202" s="465"/>
      <c r="F202" s="511"/>
      <c r="G202" s="501">
        <v>25517722751.680004</v>
      </c>
      <c r="H202" s="501"/>
      <c r="I202" s="514"/>
      <c r="J202" s="511"/>
      <c r="K202" s="511"/>
      <c r="L202" s="511"/>
      <c r="M202" s="510"/>
      <c r="N202" s="511"/>
      <c r="P202" s="511"/>
    </row>
    <row r="203" spans="1:17" ht="15" customHeight="1" x14ac:dyDescent="0.3">
      <c r="A203" s="510"/>
      <c r="B203" s="419"/>
      <c r="C203" s="465"/>
      <c r="D203" s="419"/>
      <c r="E203" s="465"/>
      <c r="F203" s="419"/>
      <c r="G203" s="510"/>
      <c r="H203" s="512"/>
      <c r="I203" s="515"/>
      <c r="J203" s="419"/>
      <c r="K203" s="354"/>
      <c r="L203" s="419"/>
      <c r="M203" s="516"/>
      <c r="N203" s="419"/>
      <c r="P203" s="419"/>
    </row>
    <row r="204" spans="1:17" ht="15" customHeight="1" x14ac:dyDescent="0.3">
      <c r="A204" s="692" t="s">
        <v>2803</v>
      </c>
      <c r="B204" s="692"/>
      <c r="C204" s="692"/>
      <c r="D204" s="692"/>
      <c r="E204" s="692"/>
      <c r="F204" s="419"/>
      <c r="G204" s="517">
        <v>35842061473.494766</v>
      </c>
      <c r="H204" s="467"/>
      <c r="I204" s="518"/>
      <c r="J204" s="419" t="s">
        <v>2784</v>
      </c>
      <c r="K204" s="519">
        <v>35842061473.494766</v>
      </c>
      <c r="L204" s="419"/>
      <c r="M204" s="520"/>
      <c r="N204" s="419"/>
      <c r="P204" s="419"/>
    </row>
    <row r="205" spans="1:17" ht="17.399999999999999" x14ac:dyDescent="0.3">
      <c r="A205" s="453" t="s">
        <v>2804</v>
      </c>
      <c r="B205" s="453"/>
      <c r="C205" s="521"/>
      <c r="D205" s="453"/>
      <c r="E205" s="522"/>
      <c r="F205" s="453"/>
      <c r="G205" s="523">
        <v>0</v>
      </c>
      <c r="H205" s="467"/>
      <c r="I205" s="518"/>
      <c r="J205" s="419" t="s">
        <v>2786</v>
      </c>
      <c r="K205" s="519">
        <v>75909770164.016602</v>
      </c>
      <c r="L205" s="453"/>
      <c r="M205" s="453"/>
      <c r="N205" s="453"/>
      <c r="P205" s="453"/>
    </row>
    <row r="206" spans="1:17" ht="17.399999999999999" x14ac:dyDescent="0.3">
      <c r="A206" s="383" t="s">
        <v>2805</v>
      </c>
      <c r="B206" s="511"/>
      <c r="C206" s="524"/>
      <c r="D206" s="511"/>
      <c r="E206" s="524"/>
      <c r="F206" s="511"/>
      <c r="G206" s="523">
        <v>0</v>
      </c>
      <c r="H206" s="524"/>
      <c r="I206" s="525"/>
      <c r="J206" s="511"/>
      <c r="K206" s="524"/>
      <c r="L206" s="511"/>
      <c r="M206" s="526"/>
      <c r="N206" s="511"/>
      <c r="P206" s="511"/>
    </row>
    <row r="207" spans="1:17" ht="17.399999999999999" x14ac:dyDescent="0.3">
      <c r="A207" s="453" t="s">
        <v>2806</v>
      </c>
      <c r="B207" s="511"/>
      <c r="C207" s="521"/>
      <c r="D207" s="511"/>
      <c r="E207" s="522"/>
      <c r="F207" s="511"/>
      <c r="G207" s="523">
        <v>0</v>
      </c>
      <c r="H207" s="467"/>
      <c r="I207" s="468"/>
      <c r="J207" s="511"/>
      <c r="K207" s="468"/>
      <c r="L207" s="511"/>
      <c r="M207" s="526"/>
      <c r="N207" s="511"/>
      <c r="P207" s="511"/>
    </row>
    <row r="208" spans="1:17" ht="17.399999999999999" x14ac:dyDescent="0.3">
      <c r="A208" s="453" t="s">
        <v>2807</v>
      </c>
      <c r="B208" s="511"/>
      <c r="C208" s="521"/>
      <c r="D208" s="511"/>
      <c r="E208" s="522"/>
      <c r="F208" s="511"/>
      <c r="G208" s="523">
        <v>0</v>
      </c>
      <c r="H208" s="467"/>
      <c r="I208" s="468"/>
      <c r="J208" s="511"/>
      <c r="K208" s="468"/>
      <c r="L208" s="511"/>
      <c r="M208" s="526"/>
      <c r="N208" s="511"/>
      <c r="P208" s="511"/>
    </row>
    <row r="209" spans="1:17" ht="17.399999999999999" x14ac:dyDescent="0.3">
      <c r="A209" s="453" t="s">
        <v>2793</v>
      </c>
      <c r="B209" s="511"/>
      <c r="C209" s="521"/>
      <c r="D209" s="511"/>
      <c r="E209" s="522"/>
      <c r="F209" s="511"/>
      <c r="G209" s="523">
        <v>0</v>
      </c>
      <c r="H209" s="467"/>
      <c r="I209" s="468"/>
      <c r="J209" s="511"/>
      <c r="K209" s="468"/>
      <c r="L209" s="511"/>
      <c r="M209" s="526"/>
      <c r="N209" s="511"/>
      <c r="P209" s="511"/>
    </row>
    <row r="210" spans="1:17" ht="17.399999999999999" x14ac:dyDescent="0.3">
      <c r="A210" s="435" t="s">
        <v>2808</v>
      </c>
      <c r="B210" s="511"/>
      <c r="C210" s="524"/>
      <c r="D210" s="511"/>
      <c r="E210" s="524"/>
      <c r="F210" s="511"/>
      <c r="G210" s="517">
        <v>0</v>
      </c>
      <c r="H210" s="524"/>
      <c r="I210" s="524"/>
      <c r="J210" s="511"/>
      <c r="K210" s="524"/>
      <c r="L210" s="511"/>
      <c r="M210" s="526"/>
      <c r="N210" s="511"/>
      <c r="P210" s="511"/>
    </row>
    <row r="211" spans="1:17" ht="17.399999999999999" x14ac:dyDescent="0.3">
      <c r="A211" s="379"/>
      <c r="B211" s="419"/>
      <c r="C211" s="405"/>
      <c r="D211" s="419"/>
      <c r="E211" s="419"/>
      <c r="F211" s="419"/>
      <c r="G211" s="405"/>
      <c r="H211" s="405"/>
      <c r="I211" s="419"/>
      <c r="J211" s="419"/>
      <c r="K211" s="419"/>
      <c r="L211" s="419"/>
      <c r="M211" s="379"/>
      <c r="N211" s="419"/>
      <c r="P211" s="419"/>
    </row>
    <row r="212" spans="1:17" ht="17.399999999999999" x14ac:dyDescent="0.3">
      <c r="A212" s="527" t="s">
        <v>2809</v>
      </c>
      <c r="B212" s="453"/>
      <c r="C212" s="453"/>
      <c r="D212" s="453"/>
      <c r="E212" s="453"/>
      <c r="F212" s="453"/>
      <c r="G212" s="485">
        <v>35842061473.494766</v>
      </c>
      <c r="H212" s="453"/>
      <c r="I212" s="453"/>
      <c r="J212" s="453"/>
      <c r="K212" s="453"/>
      <c r="L212" s="453"/>
      <c r="M212" s="453"/>
      <c r="N212" s="453"/>
      <c r="P212" s="453"/>
    </row>
    <row r="213" spans="1:17" x14ac:dyDescent="0.3">
      <c r="A213" s="446"/>
      <c r="B213" s="354"/>
      <c r="C213" s="354"/>
      <c r="D213" s="354"/>
      <c r="E213" s="354"/>
      <c r="F213" s="354"/>
      <c r="G213" s="354"/>
      <c r="H213" s="354"/>
      <c r="I213" s="354"/>
      <c r="J213" s="354"/>
      <c r="K213" s="354"/>
      <c r="L213" s="354"/>
      <c r="M213" s="354"/>
      <c r="N213" s="354"/>
      <c r="P213" s="354"/>
    </row>
    <row r="214" spans="1:17" ht="15" customHeight="1" x14ac:dyDescent="0.3">
      <c r="A214" s="704" t="s">
        <v>3033</v>
      </c>
      <c r="B214" s="704"/>
      <c r="C214" s="704"/>
      <c r="D214" s="704"/>
      <c r="E214" s="704"/>
      <c r="F214" s="704"/>
      <c r="G214" s="704"/>
      <c r="H214" s="704"/>
      <c r="I214" s="704"/>
      <c r="J214" s="704"/>
      <c r="K214" s="704"/>
      <c r="L214" s="704"/>
      <c r="M214" s="704"/>
      <c r="N214" s="354"/>
      <c r="P214" s="354"/>
    </row>
    <row r="215" spans="1:17" ht="15" customHeight="1" x14ac:dyDescent="0.3">
      <c r="A215" s="712" t="s">
        <v>2810</v>
      </c>
      <c r="B215" s="712"/>
      <c r="C215" s="712"/>
      <c r="D215" s="712"/>
      <c r="E215" s="712"/>
      <c r="F215" s="712"/>
      <c r="G215" s="712"/>
      <c r="H215" s="712"/>
      <c r="I215" s="712"/>
      <c r="J215" s="712"/>
      <c r="K215" s="712"/>
      <c r="L215" s="712"/>
      <c r="M215" s="712"/>
      <c r="N215" s="528"/>
      <c r="O215" s="528"/>
      <c r="P215" s="354"/>
    </row>
    <row r="216" spans="1:17" x14ac:dyDescent="0.3">
      <c r="A216" s="446"/>
      <c r="B216" s="354"/>
      <c r="C216" s="354"/>
      <c r="D216" s="354"/>
      <c r="E216" s="354"/>
      <c r="F216" s="354"/>
      <c r="G216" s="354"/>
      <c r="H216" s="354"/>
      <c r="I216" s="354"/>
      <c r="J216" s="354"/>
      <c r="K216" s="354"/>
      <c r="L216" s="354"/>
      <c r="M216" s="354"/>
      <c r="N216" s="354"/>
      <c r="P216" s="354"/>
    </row>
    <row r="217" spans="1:17" ht="17.399999999999999" x14ac:dyDescent="0.3">
      <c r="A217" s="368" t="s">
        <v>2811</v>
      </c>
      <c r="B217" s="371"/>
      <c r="C217" s="476"/>
      <c r="D217" s="371"/>
      <c r="E217" s="476"/>
      <c r="F217" s="371"/>
      <c r="G217" s="476"/>
      <c r="H217" s="371"/>
      <c r="I217" s="371"/>
      <c r="J217" s="371"/>
      <c r="K217" s="371"/>
      <c r="L217" s="371"/>
      <c r="M217" s="371"/>
      <c r="N217" s="371"/>
      <c r="O217" s="371"/>
      <c r="P217" s="371"/>
      <c r="Q217" s="371"/>
    </row>
    <row r="218" spans="1:17" ht="17.399999999999999" x14ac:dyDescent="0.3">
      <c r="A218" s="379"/>
      <c r="B218" s="354"/>
      <c r="C218" s="379"/>
      <c r="D218" s="354"/>
      <c r="E218" s="453"/>
      <c r="F218" s="354"/>
      <c r="G218" s="453"/>
      <c r="H218" s="354"/>
      <c r="I218" s="354"/>
      <c r="J218" s="354"/>
      <c r="K218" s="354"/>
      <c r="L218" s="354"/>
      <c r="M218" s="354"/>
      <c r="N218" s="354"/>
      <c r="P218" s="354"/>
    </row>
    <row r="219" spans="1:17" ht="17.399999999999999" x14ac:dyDescent="0.3">
      <c r="A219" s="447" t="s">
        <v>2812</v>
      </c>
      <c r="B219" s="354"/>
      <c r="C219" s="379"/>
      <c r="D219" s="354"/>
      <c r="E219" s="453"/>
      <c r="F219" s="354"/>
      <c r="G219" s="529">
        <v>27978883318.089905</v>
      </c>
      <c r="H219" s="354"/>
      <c r="I219" s="354"/>
      <c r="J219" s="354"/>
      <c r="K219" s="354"/>
      <c r="L219" s="354"/>
      <c r="M219" s="354"/>
      <c r="N219" s="354"/>
      <c r="P219" s="354"/>
    </row>
    <row r="220" spans="1:17" ht="19.8" x14ac:dyDescent="0.3">
      <c r="A220" s="379" t="s">
        <v>2813</v>
      </c>
      <c r="B220" s="354"/>
      <c r="C220" s="379"/>
      <c r="D220" s="354"/>
      <c r="E220" s="453"/>
      <c r="F220" s="354"/>
      <c r="G220" s="530">
        <v>8101352138.0700989</v>
      </c>
      <c r="H220" s="531"/>
      <c r="I220" s="354"/>
      <c r="J220" s="354"/>
      <c r="K220" s="354"/>
      <c r="L220" s="354"/>
      <c r="M220" s="354"/>
      <c r="N220" s="354"/>
      <c r="P220" s="354"/>
    </row>
    <row r="221" spans="1:17" ht="18" thickBot="1" x14ac:dyDescent="0.35">
      <c r="A221" s="527" t="s">
        <v>146</v>
      </c>
      <c r="B221" s="354"/>
      <c r="C221" s="532"/>
      <c r="D221" s="354"/>
      <c r="E221" s="453"/>
      <c r="F221" s="354"/>
      <c r="G221" s="533">
        <v>36080235456.160004</v>
      </c>
      <c r="H221" s="354"/>
      <c r="I221" s="354"/>
      <c r="J221" s="354"/>
      <c r="K221" s="354"/>
      <c r="L221" s="354"/>
      <c r="M221" s="354"/>
      <c r="N221" s="354"/>
      <c r="P221" s="354"/>
    </row>
    <row r="222" spans="1:17" ht="16.2" thickTop="1" x14ac:dyDescent="0.3">
      <c r="A222" s="446"/>
      <c r="B222" s="354"/>
      <c r="C222" s="354"/>
      <c r="D222" s="354"/>
      <c r="E222" s="354"/>
      <c r="F222" s="354"/>
      <c r="G222" s="354"/>
      <c r="H222" s="354"/>
      <c r="I222" s="354"/>
      <c r="J222" s="354"/>
      <c r="K222" s="354"/>
      <c r="L222" s="354"/>
      <c r="M222" s="354"/>
      <c r="N222" s="354"/>
      <c r="P222" s="354"/>
    </row>
    <row r="223" spans="1:17" ht="17.399999999999999" x14ac:dyDescent="0.3">
      <c r="A223" s="368" t="s">
        <v>2814</v>
      </c>
      <c r="B223" s="476"/>
      <c r="C223" s="476"/>
      <c r="D223" s="476"/>
      <c r="E223" s="476"/>
      <c r="F223" s="476"/>
      <c r="G223" s="476"/>
      <c r="H223" s="476"/>
      <c r="I223" s="476"/>
      <c r="J223" s="476"/>
      <c r="K223" s="476"/>
      <c r="L223" s="476"/>
      <c r="M223" s="476"/>
      <c r="N223" s="476"/>
      <c r="O223" s="476"/>
      <c r="P223" s="476"/>
      <c r="Q223" s="476"/>
    </row>
    <row r="224" spans="1:17" ht="17.399999999999999" x14ac:dyDescent="0.3">
      <c r="A224" s="453"/>
      <c r="B224" s="453"/>
      <c r="C224" s="453"/>
      <c r="D224" s="453"/>
      <c r="E224" s="453"/>
      <c r="F224" s="453"/>
      <c r="G224" s="453"/>
      <c r="H224" s="453"/>
      <c r="I224" s="453"/>
      <c r="J224" s="453"/>
      <c r="K224" s="453"/>
      <c r="L224" s="453"/>
      <c r="M224" s="453"/>
      <c r="N224" s="453"/>
      <c r="P224" s="453"/>
    </row>
    <row r="225" spans="1:17" ht="17.399999999999999" x14ac:dyDescent="0.3">
      <c r="A225" s="469" t="s">
        <v>2815</v>
      </c>
      <c r="B225" s="453"/>
      <c r="C225" s="453"/>
      <c r="D225" s="453"/>
      <c r="E225" s="534" t="s">
        <v>2816</v>
      </c>
      <c r="F225" s="453"/>
      <c r="G225" s="534" t="s">
        <v>2817</v>
      </c>
      <c r="H225" s="535"/>
      <c r="I225" s="535"/>
      <c r="J225" s="453"/>
      <c r="K225" s="453"/>
      <c r="L225" s="453"/>
      <c r="M225" s="453"/>
      <c r="N225" s="453"/>
      <c r="P225" s="453"/>
    </row>
    <row r="226" spans="1:17" ht="17.399999999999999" x14ac:dyDescent="0.3">
      <c r="A226" s="536">
        <v>44500</v>
      </c>
      <c r="B226" s="453"/>
      <c r="C226" s="453"/>
      <c r="D226" s="453"/>
      <c r="E226" s="537">
        <v>282203.99</v>
      </c>
      <c r="F226" s="453"/>
      <c r="G226" s="538">
        <v>9.4238874618998836E-5</v>
      </c>
      <c r="H226" s="453"/>
      <c r="I226" s="453"/>
      <c r="J226" s="453"/>
      <c r="K226" s="453"/>
      <c r="L226" s="453"/>
      <c r="M226" s="453"/>
      <c r="N226" s="453"/>
      <c r="P226" s="453"/>
    </row>
    <row r="227" spans="1:17" ht="17.399999999999999" x14ac:dyDescent="0.3">
      <c r="A227" s="453"/>
      <c r="B227" s="453"/>
      <c r="C227" s="453"/>
      <c r="D227" s="453"/>
      <c r="E227" s="453"/>
      <c r="F227" s="453"/>
      <c r="G227" s="453"/>
      <c r="H227" s="453"/>
      <c r="I227" s="453"/>
      <c r="J227" s="453"/>
      <c r="K227" s="453"/>
      <c r="L227" s="453"/>
      <c r="M227" s="453"/>
      <c r="N227" s="453"/>
      <c r="P227" s="453"/>
    </row>
    <row r="228" spans="1:17" ht="17.399999999999999" x14ac:dyDescent="0.3">
      <c r="A228" s="368" t="s">
        <v>2818</v>
      </c>
      <c r="B228" s="476"/>
      <c r="C228" s="476"/>
      <c r="D228" s="476"/>
      <c r="E228" s="476"/>
      <c r="F228" s="476"/>
      <c r="G228" s="476"/>
      <c r="H228" s="476"/>
      <c r="I228" s="476"/>
      <c r="J228" s="476"/>
      <c r="K228" s="476"/>
      <c r="L228" s="476"/>
      <c r="M228" s="476"/>
      <c r="N228" s="476"/>
      <c r="O228" s="476"/>
      <c r="P228" s="476"/>
      <c r="Q228" s="476"/>
    </row>
    <row r="229" spans="1:17" ht="17.399999999999999" x14ac:dyDescent="0.3">
      <c r="A229" s="453"/>
      <c r="B229" s="453"/>
      <c r="C229" s="453"/>
      <c r="D229" s="453"/>
      <c r="E229" s="453"/>
      <c r="F229" s="453"/>
      <c r="G229" s="453"/>
      <c r="H229" s="453"/>
      <c r="I229" s="453"/>
      <c r="J229" s="453"/>
      <c r="K229" s="453"/>
      <c r="L229" s="453"/>
      <c r="M229" s="453"/>
      <c r="N229" s="453"/>
      <c r="P229" s="453"/>
    </row>
    <row r="230" spans="1:17" ht="17.399999999999999" x14ac:dyDescent="0.3">
      <c r="A230" s="453"/>
      <c r="B230" s="453"/>
      <c r="C230" s="453"/>
      <c r="D230" s="453"/>
      <c r="E230" s="539" t="s">
        <v>2819</v>
      </c>
      <c r="F230" s="384"/>
      <c r="G230" s="540" t="s">
        <v>2820</v>
      </c>
      <c r="H230" s="453"/>
      <c r="I230" s="453"/>
      <c r="J230" s="453"/>
      <c r="K230" s="453"/>
      <c r="L230" s="453"/>
      <c r="M230" s="453"/>
      <c r="N230" s="453"/>
      <c r="P230" s="453"/>
    </row>
    <row r="231" spans="1:17" ht="17.399999999999999" x14ac:dyDescent="0.3">
      <c r="A231" s="469" t="s">
        <v>2821</v>
      </c>
      <c r="B231" s="453"/>
      <c r="C231" s="453"/>
      <c r="D231" s="453"/>
      <c r="E231" s="453"/>
      <c r="F231" s="453"/>
      <c r="G231" s="453"/>
      <c r="H231" s="453"/>
      <c r="I231" s="453"/>
      <c r="J231" s="453"/>
      <c r="K231" s="453"/>
      <c r="L231" s="453"/>
      <c r="M231" s="453"/>
      <c r="N231" s="453"/>
      <c r="P231" s="453"/>
    </row>
    <row r="232" spans="1:17" ht="17.399999999999999" x14ac:dyDescent="0.3">
      <c r="A232" s="453" t="s">
        <v>2822</v>
      </c>
      <c r="B232" s="453"/>
      <c r="C232" s="453"/>
      <c r="D232" s="453"/>
      <c r="E232" s="541">
        <v>644670828.34000015</v>
      </c>
      <c r="F232" s="354"/>
      <c r="G232" s="530">
        <v>673864311.97000003</v>
      </c>
      <c r="H232" s="453"/>
      <c r="I232" s="542"/>
      <c r="J232" s="453"/>
      <c r="K232" s="543"/>
      <c r="L232" s="453"/>
      <c r="M232" s="453"/>
      <c r="N232" s="453"/>
      <c r="P232" s="453"/>
    </row>
    <row r="233" spans="1:17" ht="17.399999999999999" x14ac:dyDescent="0.3">
      <c r="A233" s="453" t="s">
        <v>2823</v>
      </c>
      <c r="B233" s="453"/>
      <c r="C233" s="453"/>
      <c r="D233" s="453"/>
      <c r="E233" s="541">
        <v>8657434.2599999998</v>
      </c>
      <c r="F233" s="453"/>
      <c r="G233" s="530"/>
      <c r="H233" s="453"/>
      <c r="I233" s="542"/>
      <c r="J233" s="453"/>
      <c r="K233" s="543"/>
      <c r="L233" s="453"/>
      <c r="M233" s="530"/>
      <c r="N233" s="453"/>
      <c r="P233" s="453"/>
    </row>
    <row r="234" spans="1:17" ht="17.399999999999999" x14ac:dyDescent="0.3">
      <c r="A234" s="453" t="s">
        <v>2824</v>
      </c>
      <c r="B234" s="453"/>
      <c r="C234" s="453"/>
      <c r="D234" s="453"/>
      <c r="E234" s="662">
        <v>76015077.379590407</v>
      </c>
      <c r="F234" s="453"/>
      <c r="G234" s="530">
        <v>77607808.479808226</v>
      </c>
      <c r="H234" s="453"/>
      <c r="I234" s="453"/>
      <c r="J234" s="453"/>
      <c r="K234" s="543"/>
      <c r="L234" s="453"/>
      <c r="M234" s="453"/>
      <c r="N234" s="453"/>
      <c r="P234" s="453"/>
    </row>
    <row r="235" spans="1:17" ht="17.399999999999999" x14ac:dyDescent="0.3">
      <c r="A235" s="453" t="s">
        <v>2825</v>
      </c>
      <c r="B235" s="453"/>
      <c r="C235" s="453"/>
      <c r="D235" s="453"/>
      <c r="E235" s="544">
        <v>0</v>
      </c>
      <c r="F235" s="453"/>
      <c r="G235" s="530">
        <v>0</v>
      </c>
      <c r="H235" s="453"/>
      <c r="I235" s="453"/>
      <c r="J235" s="453"/>
      <c r="K235" s="543"/>
      <c r="L235" s="453"/>
      <c r="M235" s="453"/>
      <c r="N235" s="453"/>
      <c r="P235" s="453"/>
    </row>
    <row r="236" spans="1:17" ht="17.399999999999999" x14ac:dyDescent="0.3">
      <c r="A236" s="453" t="s">
        <v>2826</v>
      </c>
      <c r="B236" s="453"/>
      <c r="C236" s="453"/>
      <c r="D236" s="453"/>
      <c r="E236" s="541">
        <v>0</v>
      </c>
      <c r="F236" s="453"/>
      <c r="G236" s="530">
        <v>0</v>
      </c>
      <c r="H236" s="453"/>
      <c r="I236" s="453"/>
      <c r="J236" s="453"/>
      <c r="K236" s="543"/>
      <c r="L236" s="453"/>
      <c r="M236" s="453"/>
      <c r="N236" s="453"/>
      <c r="P236" s="453"/>
    </row>
    <row r="237" spans="1:17" ht="17.399999999999999" x14ac:dyDescent="0.3">
      <c r="A237" s="453" t="s">
        <v>2827</v>
      </c>
      <c r="B237" s="453"/>
      <c r="C237" s="453"/>
      <c r="D237" s="453"/>
      <c r="E237" s="541">
        <v>0</v>
      </c>
      <c r="F237" s="453"/>
      <c r="G237" s="530">
        <v>0</v>
      </c>
      <c r="H237" s="453"/>
      <c r="I237" s="453"/>
      <c r="J237" s="453"/>
      <c r="K237" s="543"/>
      <c r="L237" s="453"/>
      <c r="M237" s="453"/>
      <c r="N237" s="453"/>
      <c r="P237" s="453"/>
    </row>
    <row r="238" spans="1:17" ht="17.399999999999999" x14ac:dyDescent="0.3">
      <c r="A238" s="453" t="s">
        <v>2828</v>
      </c>
      <c r="B238" s="453"/>
      <c r="C238" s="453"/>
      <c r="D238" s="453"/>
      <c r="E238" s="541">
        <v>0</v>
      </c>
      <c r="F238" s="453"/>
      <c r="G238" s="530">
        <v>0</v>
      </c>
      <c r="H238" s="453"/>
      <c r="I238" s="453"/>
      <c r="J238" s="453"/>
      <c r="K238" s="543"/>
      <c r="L238" s="453"/>
      <c r="M238" s="453"/>
      <c r="N238" s="453"/>
      <c r="P238" s="453"/>
    </row>
    <row r="239" spans="1:17" ht="17.399999999999999" x14ac:dyDescent="0.3">
      <c r="A239" s="469" t="s">
        <v>2829</v>
      </c>
      <c r="B239" s="453"/>
      <c r="C239" s="453"/>
      <c r="D239" s="453"/>
      <c r="E239" s="545"/>
      <c r="F239" s="453"/>
      <c r="G239" s="532"/>
      <c r="H239" s="453"/>
      <c r="I239" s="453"/>
      <c r="J239" s="453"/>
      <c r="K239" s="543"/>
      <c r="L239" s="453"/>
      <c r="M239" s="453"/>
      <c r="N239" s="453"/>
      <c r="P239" s="453"/>
    </row>
    <row r="240" spans="1:17" ht="17.399999999999999" x14ac:dyDescent="0.3">
      <c r="A240" s="453" t="s">
        <v>2830</v>
      </c>
      <c r="B240" s="453"/>
      <c r="C240" s="453"/>
      <c r="D240" s="453"/>
      <c r="E240" s="544">
        <v>-13969777.91</v>
      </c>
      <c r="F240" s="453"/>
      <c r="G240" s="546">
        <v>-16858420.010000002</v>
      </c>
      <c r="H240" s="453"/>
      <c r="I240" s="453"/>
      <c r="J240" s="453"/>
      <c r="K240" s="543"/>
      <c r="L240" s="453"/>
      <c r="M240" s="453"/>
      <c r="N240" s="453"/>
      <c r="P240" s="453"/>
    </row>
    <row r="241" spans="1:17" ht="17.399999999999999" x14ac:dyDescent="0.3">
      <c r="A241" s="453" t="s">
        <v>2831</v>
      </c>
      <c r="B241" s="453"/>
      <c r="C241" s="453"/>
      <c r="D241" s="453"/>
      <c r="E241" s="544">
        <v>-26998386</v>
      </c>
      <c r="F241" s="453"/>
      <c r="G241" s="546">
        <v>-27466730.719999999</v>
      </c>
      <c r="H241" s="453"/>
      <c r="I241" s="453"/>
      <c r="J241" s="453"/>
      <c r="K241" s="543"/>
      <c r="L241" s="453"/>
      <c r="M241" s="453"/>
      <c r="N241" s="453"/>
      <c r="P241" s="453"/>
    </row>
    <row r="242" spans="1:17" ht="19.8" x14ac:dyDescent="0.3">
      <c r="A242" s="447" t="s">
        <v>2832</v>
      </c>
      <c r="B242" s="447"/>
      <c r="C242" s="447"/>
      <c r="D242" s="447"/>
      <c r="E242" s="544">
        <v>-653173821.46000016</v>
      </c>
      <c r="F242" s="531" t="s">
        <v>2833</v>
      </c>
      <c r="G242" s="546">
        <v>-673864311.97000003</v>
      </c>
      <c r="H242" s="453"/>
      <c r="I242" s="532"/>
      <c r="J242" s="453"/>
      <c r="K242" s="543"/>
      <c r="L242" s="453"/>
      <c r="M242" s="453"/>
      <c r="N242" s="453"/>
      <c r="P242" s="453"/>
    </row>
    <row r="243" spans="1:17" ht="19.8" x14ac:dyDescent="0.3">
      <c r="A243" s="453" t="s">
        <v>2834</v>
      </c>
      <c r="B243" s="453"/>
      <c r="C243" s="453"/>
      <c r="D243" s="453"/>
      <c r="E243" s="544">
        <v>0</v>
      </c>
      <c r="F243" s="531"/>
      <c r="G243" s="546">
        <v>0</v>
      </c>
      <c r="H243" s="453"/>
      <c r="I243" s="532"/>
      <c r="J243" s="453"/>
      <c r="K243" s="543"/>
      <c r="L243" s="453"/>
      <c r="M243" s="453"/>
      <c r="N243" s="453"/>
      <c r="P243" s="453"/>
    </row>
    <row r="244" spans="1:17" ht="17.399999999999999" x14ac:dyDescent="0.3">
      <c r="A244" s="453" t="s">
        <v>2835</v>
      </c>
      <c r="B244" s="453"/>
      <c r="C244" s="453"/>
      <c r="D244" s="453"/>
      <c r="E244" s="544">
        <v>0</v>
      </c>
      <c r="F244" s="453"/>
      <c r="G244" s="546">
        <v>0</v>
      </c>
      <c r="H244" s="453"/>
      <c r="I244" s="532"/>
      <c r="J244" s="453"/>
      <c r="K244" s="543"/>
      <c r="L244" s="453"/>
      <c r="M244" s="453"/>
      <c r="N244" s="453"/>
      <c r="P244" s="453"/>
    </row>
    <row r="245" spans="1:17" ht="17.399999999999999" x14ac:dyDescent="0.3">
      <c r="A245" s="453" t="s">
        <v>2836</v>
      </c>
      <c r="B245" s="453"/>
      <c r="C245" s="453"/>
      <c r="D245" s="453"/>
      <c r="E245" s="544">
        <v>-8557.630000000001</v>
      </c>
      <c r="F245" s="453"/>
      <c r="G245" s="546">
        <v>-116.1</v>
      </c>
      <c r="H245" s="453"/>
      <c r="I245" s="453"/>
      <c r="J245" s="453"/>
      <c r="K245" s="543"/>
      <c r="L245" s="453"/>
      <c r="M245" s="453"/>
      <c r="N245" s="453"/>
      <c r="P245" s="453"/>
    </row>
    <row r="246" spans="1:17" ht="17.399999999999999" x14ac:dyDescent="0.3">
      <c r="A246" s="453" t="s">
        <v>2837</v>
      </c>
      <c r="B246" s="453"/>
      <c r="C246" s="453"/>
      <c r="D246" s="453"/>
      <c r="E246" s="544"/>
      <c r="F246" s="453"/>
      <c r="G246" s="546"/>
      <c r="H246" s="453"/>
      <c r="I246" s="453"/>
      <c r="J246" s="453"/>
      <c r="K246" s="543"/>
      <c r="L246" s="453"/>
      <c r="M246" s="453"/>
      <c r="N246" s="453"/>
      <c r="P246" s="453"/>
    </row>
    <row r="247" spans="1:17" ht="18" thickBot="1" x14ac:dyDescent="0.35">
      <c r="A247" s="453" t="s">
        <v>2838</v>
      </c>
      <c r="B247" s="453"/>
      <c r="C247" s="453"/>
      <c r="D247" s="453"/>
      <c r="E247" s="663">
        <v>35192796.979590409</v>
      </c>
      <c r="F247" s="453"/>
      <c r="G247" s="547">
        <v>33282541.649808191</v>
      </c>
      <c r="H247" s="453"/>
      <c r="I247" s="453"/>
      <c r="J247" s="453"/>
      <c r="K247" s="453"/>
      <c r="L247" s="453"/>
      <c r="M247" s="453"/>
      <c r="N247" s="453"/>
      <c r="P247" s="453"/>
    </row>
    <row r="248" spans="1:17" ht="18" thickTop="1" x14ac:dyDescent="0.3">
      <c r="A248" s="453"/>
      <c r="B248" s="453"/>
      <c r="C248" s="453"/>
      <c r="D248" s="453"/>
      <c r="E248" s="544"/>
      <c r="F248" s="453"/>
      <c r="G248" s="546"/>
      <c r="H248" s="453"/>
      <c r="I248" s="453"/>
      <c r="J248" s="453"/>
      <c r="K248" s="453"/>
      <c r="L248" s="453"/>
      <c r="M248" s="453"/>
      <c r="N248" s="453"/>
      <c r="P248" s="453"/>
    </row>
    <row r="249" spans="1:17" ht="17.399999999999999" x14ac:dyDescent="0.3">
      <c r="A249" s="413" t="s">
        <v>3034</v>
      </c>
      <c r="B249" s="431"/>
      <c r="C249" s="431"/>
      <c r="D249" s="431"/>
      <c r="E249" s="431"/>
      <c r="F249" s="431"/>
      <c r="G249" s="431"/>
      <c r="H249" s="431"/>
      <c r="I249" s="431"/>
      <c r="J249" s="431"/>
      <c r="K249" s="431"/>
      <c r="L249" s="431"/>
      <c r="M249" s="431"/>
      <c r="N249" s="453"/>
      <c r="P249" s="453"/>
    </row>
    <row r="250" spans="1:17" ht="17.399999999999999" x14ac:dyDescent="0.3">
      <c r="A250" s="712"/>
      <c r="B250" s="712"/>
      <c r="C250" s="712"/>
      <c r="D250" s="712"/>
      <c r="E250" s="712"/>
      <c r="F250" s="712"/>
      <c r="G250" s="712"/>
      <c r="H250" s="712"/>
      <c r="I250" s="712"/>
      <c r="J250" s="712"/>
      <c r="K250" s="712"/>
      <c r="L250" s="712"/>
      <c r="M250" s="712"/>
      <c r="N250" s="453"/>
      <c r="P250" s="453"/>
    </row>
    <row r="251" spans="1:17" ht="17.399999999999999" x14ac:dyDescent="0.3">
      <c r="A251" s="368" t="s">
        <v>2839</v>
      </c>
      <c r="B251" s="507"/>
      <c r="C251" s="548"/>
      <c r="D251" s="507"/>
      <c r="E251" s="507"/>
      <c r="F251" s="507"/>
      <c r="G251" s="548"/>
      <c r="H251" s="548"/>
      <c r="I251" s="507"/>
      <c r="J251" s="507"/>
      <c r="K251" s="507"/>
      <c r="L251" s="507"/>
      <c r="M251" s="476"/>
      <c r="N251" s="507"/>
      <c r="O251" s="476"/>
      <c r="P251" s="507"/>
      <c r="Q251" s="476"/>
    </row>
    <row r="252" spans="1:17" ht="17.399999999999999" x14ac:dyDescent="0.3">
      <c r="A252" s="453" t="s">
        <v>2840</v>
      </c>
      <c r="B252" s="511"/>
      <c r="C252" s="549"/>
      <c r="D252" s="511"/>
      <c r="E252" s="511"/>
      <c r="F252" s="511"/>
      <c r="G252" s="384" t="s">
        <v>136</v>
      </c>
      <c r="H252" s="549"/>
      <c r="I252" s="511"/>
      <c r="J252" s="511"/>
      <c r="K252" s="511"/>
      <c r="L252" s="511"/>
      <c r="M252" s="453"/>
      <c r="N252" s="511"/>
      <c r="P252" s="511"/>
    </row>
    <row r="253" spans="1:17" ht="17.399999999999999" x14ac:dyDescent="0.3">
      <c r="A253" s="447" t="s">
        <v>2841</v>
      </c>
      <c r="B253" s="511"/>
      <c r="C253" s="447"/>
      <c r="D253" s="511"/>
      <c r="E253" s="383"/>
      <c r="F253" s="511"/>
      <c r="G253" s="550">
        <v>36604661119</v>
      </c>
      <c r="H253" s="502"/>
      <c r="I253" s="419"/>
      <c r="J253" s="511"/>
      <c r="K253" s="511"/>
      <c r="L253" s="511"/>
      <c r="M253" s="379"/>
      <c r="N253" s="511"/>
      <c r="P253" s="511"/>
    </row>
    <row r="254" spans="1:17" ht="17.399999999999999" x14ac:dyDescent="0.3">
      <c r="A254" s="379" t="s">
        <v>2842</v>
      </c>
      <c r="B254" s="419"/>
      <c r="C254" s="551"/>
      <c r="D254" s="419"/>
      <c r="E254" s="550"/>
      <c r="F254" s="419"/>
      <c r="G254" s="550">
        <v>35934723686.919769</v>
      </c>
      <c r="H254" s="405"/>
      <c r="I254" s="486"/>
      <c r="J254" s="419"/>
      <c r="K254" s="419"/>
      <c r="L254" s="419"/>
      <c r="M254" s="379"/>
      <c r="N254" s="419"/>
      <c r="P254" s="419"/>
    </row>
    <row r="255" spans="1:17" ht="17.399999999999999" x14ac:dyDescent="0.3">
      <c r="A255" s="447" t="s">
        <v>2843</v>
      </c>
      <c r="B255" s="419"/>
      <c r="C255" s="552"/>
      <c r="D255" s="419"/>
      <c r="E255" s="713">
        <v>123905</v>
      </c>
      <c r="F255" s="713"/>
      <c r="G255" s="713"/>
      <c r="H255" s="405"/>
      <c r="I255" s="419"/>
      <c r="J255" s="419"/>
      <c r="K255" s="419"/>
      <c r="L255" s="419"/>
      <c r="M255" s="379"/>
      <c r="N255" s="419"/>
      <c r="P255" s="419"/>
    </row>
    <row r="256" spans="1:17" ht="17.399999999999999" x14ac:dyDescent="0.3">
      <c r="A256" s="447" t="s">
        <v>2844</v>
      </c>
      <c r="B256" s="419"/>
      <c r="C256" s="553"/>
      <c r="D256" s="419"/>
      <c r="E256" s="554"/>
      <c r="F256" s="419"/>
      <c r="G256" s="554">
        <v>290018.35024349112</v>
      </c>
      <c r="H256" s="405"/>
      <c r="I256" s="419"/>
      <c r="J256" s="419"/>
      <c r="K256" s="419"/>
      <c r="L256" s="419"/>
      <c r="M256" s="379"/>
      <c r="N256" s="419"/>
      <c r="P256" s="419"/>
    </row>
    <row r="257" spans="1:17" ht="17.399999999999999" x14ac:dyDescent="0.3">
      <c r="A257" s="555" t="s">
        <v>2845</v>
      </c>
      <c r="B257" s="419"/>
      <c r="C257" s="552"/>
      <c r="D257" s="419"/>
      <c r="E257" s="649"/>
      <c r="F257" s="419"/>
      <c r="G257" s="649">
        <v>122513</v>
      </c>
      <c r="H257" s="450"/>
      <c r="I257" s="552"/>
      <c r="J257" s="419"/>
      <c r="K257" s="419"/>
      <c r="L257" s="419"/>
      <c r="M257" s="379"/>
      <c r="N257" s="419"/>
      <c r="P257" s="419"/>
    </row>
    <row r="258" spans="1:17" ht="18" customHeight="1" x14ac:dyDescent="0.3">
      <c r="A258" s="447" t="s">
        <v>2846</v>
      </c>
      <c r="B258" s="419"/>
      <c r="C258" s="552"/>
      <c r="D258" s="419"/>
      <c r="E258" s="713">
        <v>123905</v>
      </c>
      <c r="F258" s="713"/>
      <c r="G258" s="713"/>
      <c r="H258" s="405"/>
      <c r="I258" s="486"/>
      <c r="J258" s="419"/>
      <c r="K258" s="419"/>
      <c r="L258" s="419"/>
      <c r="M258" s="379"/>
      <c r="N258" s="419"/>
      <c r="P258" s="419"/>
    </row>
    <row r="259" spans="1:17" ht="18" customHeight="1" x14ac:dyDescent="0.3">
      <c r="A259" s="447"/>
      <c r="B259" s="419"/>
      <c r="C259" s="552"/>
      <c r="D259" s="419"/>
      <c r="E259" s="649"/>
      <c r="F259" s="419"/>
      <c r="G259" s="636" t="s">
        <v>2847</v>
      </c>
      <c r="H259" s="418"/>
      <c r="I259" s="636" t="s">
        <v>2848</v>
      </c>
      <c r="J259" s="419"/>
      <c r="K259" s="419"/>
      <c r="L259" s="419"/>
      <c r="M259" s="379"/>
      <c r="N259" s="419"/>
      <c r="P259" s="419"/>
    </row>
    <row r="260" spans="1:17" ht="17.399999999999999" x14ac:dyDescent="0.3">
      <c r="A260" s="379" t="s">
        <v>2849</v>
      </c>
      <c r="B260" s="419"/>
      <c r="C260" s="488"/>
      <c r="D260" s="419"/>
      <c r="E260" s="419"/>
      <c r="F260" s="419"/>
      <c r="G260" s="556">
        <v>0.60488200247977486</v>
      </c>
      <c r="H260" s="405"/>
      <c r="I260" s="556">
        <v>0.46004267087221579</v>
      </c>
      <c r="J260" s="419"/>
      <c r="K260" s="419"/>
      <c r="L260" s="419"/>
      <c r="M260" s="379"/>
      <c r="N260" s="419"/>
      <c r="P260" s="419"/>
    </row>
    <row r="261" spans="1:17" ht="17.399999999999999" x14ac:dyDescent="0.3">
      <c r="A261" s="379" t="s">
        <v>2850</v>
      </c>
      <c r="B261" s="419"/>
      <c r="C261" s="488"/>
      <c r="D261" s="419"/>
      <c r="E261" s="419"/>
      <c r="F261" s="419"/>
      <c r="G261" s="556">
        <v>0.69252233760890214</v>
      </c>
      <c r="H261" s="405"/>
      <c r="I261" s="556">
        <v>0.52032898189818388</v>
      </c>
      <c r="J261" s="419"/>
      <c r="K261" s="419"/>
      <c r="L261" s="419"/>
      <c r="M261" s="379"/>
      <c r="N261" s="419"/>
      <c r="P261" s="419"/>
    </row>
    <row r="262" spans="1:17" ht="17.399999999999999" x14ac:dyDescent="0.3">
      <c r="A262" s="379" t="s">
        <v>2851</v>
      </c>
      <c r="B262" s="419"/>
      <c r="C262" s="488"/>
      <c r="D262" s="419"/>
      <c r="E262" s="419"/>
      <c r="F262" s="419"/>
      <c r="G262" s="556">
        <v>0.69252233760890214</v>
      </c>
      <c r="H262" s="405"/>
      <c r="I262" s="556"/>
      <c r="J262" s="419"/>
      <c r="K262" s="419"/>
      <c r="L262" s="419"/>
      <c r="M262" s="379"/>
      <c r="N262" s="419"/>
      <c r="P262" s="419"/>
    </row>
    <row r="263" spans="1:17" ht="17.399999999999999" x14ac:dyDescent="0.3">
      <c r="A263" s="379" t="s">
        <v>2852</v>
      </c>
      <c r="B263" s="419"/>
      <c r="C263" s="557"/>
      <c r="D263" s="419"/>
      <c r="E263" s="419"/>
      <c r="F263" s="419"/>
      <c r="G263" s="558">
        <v>23.638010760611628</v>
      </c>
      <c r="H263" s="383" t="s">
        <v>2853</v>
      </c>
      <c r="I263" s="419"/>
      <c r="J263" s="419"/>
      <c r="K263" s="419"/>
      <c r="L263" s="419"/>
      <c r="M263" s="379"/>
      <c r="N263" s="419"/>
      <c r="P263" s="419"/>
    </row>
    <row r="264" spans="1:17" ht="17.399999999999999" x14ac:dyDescent="0.3">
      <c r="A264" s="379" t="s">
        <v>2854</v>
      </c>
      <c r="B264" s="419"/>
      <c r="C264" s="488"/>
      <c r="D264" s="419"/>
      <c r="E264" s="419"/>
      <c r="F264" s="419"/>
      <c r="G264" s="556">
        <v>2.3921551447596223E-2</v>
      </c>
      <c r="H264" s="405"/>
      <c r="I264" s="419"/>
      <c r="J264" s="419"/>
      <c r="K264" s="419"/>
      <c r="L264" s="419"/>
      <c r="M264" s="379"/>
      <c r="N264" s="419"/>
      <c r="P264" s="419"/>
    </row>
    <row r="265" spans="1:17" ht="17.399999999999999" x14ac:dyDescent="0.3">
      <c r="A265" s="379" t="s">
        <v>2855</v>
      </c>
      <c r="B265" s="419"/>
      <c r="C265" s="559"/>
      <c r="D265" s="419"/>
      <c r="E265" s="419"/>
      <c r="F265" s="419"/>
      <c r="G265" s="558">
        <v>56.2</v>
      </c>
      <c r="H265" s="383" t="s">
        <v>2853</v>
      </c>
      <c r="I265" s="419"/>
      <c r="J265" s="419"/>
      <c r="K265" s="419"/>
      <c r="L265" s="419"/>
      <c r="M265" s="379"/>
      <c r="N265" s="419"/>
      <c r="P265" s="419"/>
    </row>
    <row r="266" spans="1:17" ht="17.399999999999999" x14ac:dyDescent="0.3">
      <c r="A266" s="379" t="s">
        <v>2856</v>
      </c>
      <c r="B266" s="419"/>
      <c r="C266" s="560"/>
      <c r="D266" s="419"/>
      <c r="E266" s="419"/>
      <c r="F266" s="419"/>
      <c r="G266" s="558">
        <v>32.561989239388375</v>
      </c>
      <c r="H266" s="383" t="s">
        <v>2853</v>
      </c>
      <c r="I266" s="419"/>
      <c r="J266" s="419"/>
      <c r="K266" s="419"/>
      <c r="L266" s="419"/>
      <c r="M266" s="379"/>
      <c r="N266" s="419"/>
      <c r="P266" s="419"/>
    </row>
    <row r="267" spans="1:17" ht="17.399999999999999" x14ac:dyDescent="0.3">
      <c r="A267" s="379" t="s">
        <v>2857</v>
      </c>
      <c r="B267" s="419"/>
      <c r="C267" s="405"/>
      <c r="D267" s="419"/>
      <c r="F267" s="419"/>
      <c r="G267" s="488" t="s">
        <v>2780</v>
      </c>
      <c r="H267" s="405"/>
      <c r="I267" s="419"/>
      <c r="J267" s="419"/>
      <c r="K267" s="419"/>
      <c r="L267" s="419"/>
      <c r="M267" s="379"/>
      <c r="N267" s="419"/>
      <c r="P267" s="419"/>
    </row>
    <row r="268" spans="1:17" ht="17.399999999999999" x14ac:dyDescent="0.3">
      <c r="A268" s="379"/>
      <c r="B268" s="419"/>
      <c r="C268" s="405"/>
      <c r="D268" s="419"/>
      <c r="F268" s="419"/>
      <c r="G268" s="488"/>
      <c r="H268" s="405"/>
      <c r="I268" s="419"/>
      <c r="J268" s="419"/>
      <c r="K268" s="419"/>
      <c r="L268" s="419"/>
      <c r="M268" s="379"/>
      <c r="N268" s="419"/>
      <c r="P268" s="419"/>
    </row>
    <row r="269" spans="1:17" ht="17.399999999999999" customHeight="1" x14ac:dyDescent="0.3">
      <c r="A269" s="712" t="s">
        <v>2858</v>
      </c>
      <c r="B269" s="712"/>
      <c r="C269" s="712"/>
      <c r="D269" s="712"/>
      <c r="E269" s="712"/>
      <c r="F269" s="712"/>
      <c r="G269" s="712"/>
      <c r="H269" s="712"/>
      <c r="I269" s="712"/>
      <c r="J269" s="712"/>
      <c r="K269" s="712"/>
      <c r="L269" s="712"/>
      <c r="M269" s="712"/>
      <c r="N269" s="419"/>
      <c r="P269" s="419"/>
    </row>
    <row r="270" spans="1:17" ht="17.399999999999999" customHeight="1" x14ac:dyDescent="0.3">
      <c r="A270" s="712" t="s">
        <v>2859</v>
      </c>
      <c r="B270" s="712"/>
      <c r="C270" s="712"/>
      <c r="D270" s="712"/>
      <c r="E270" s="712"/>
      <c r="F270" s="712"/>
      <c r="G270" s="712"/>
      <c r="H270" s="712"/>
      <c r="I270" s="712"/>
      <c r="J270" s="712"/>
      <c r="K270" s="712"/>
      <c r="L270" s="712"/>
      <c r="M270" s="712"/>
      <c r="N270" s="419"/>
      <c r="P270" s="419"/>
    </row>
    <row r="271" spans="1:17" ht="17.399999999999999" x14ac:dyDescent="0.3">
      <c r="A271" s="379"/>
      <c r="B271" s="419"/>
      <c r="C271" s="405"/>
      <c r="D271" s="419"/>
      <c r="E271" s="419"/>
      <c r="F271" s="419"/>
      <c r="G271" s="405"/>
      <c r="H271" s="405"/>
      <c r="I271" s="419"/>
      <c r="J271" s="419"/>
      <c r="K271" s="419"/>
      <c r="L271" s="419"/>
      <c r="M271" s="379"/>
      <c r="N271" s="419"/>
      <c r="P271" s="419"/>
    </row>
    <row r="272" spans="1:17" ht="17.399999999999999" x14ac:dyDescent="0.3">
      <c r="A272" s="561" t="s">
        <v>2860</v>
      </c>
      <c r="B272" s="507"/>
      <c r="C272" s="508"/>
      <c r="D272" s="507"/>
      <c r="E272" s="507"/>
      <c r="F272" s="507"/>
      <c r="G272" s="509"/>
      <c r="H272" s="509"/>
      <c r="I272" s="507"/>
      <c r="J272" s="507"/>
      <c r="K272" s="507"/>
      <c r="L272" s="507"/>
      <c r="M272" s="476"/>
      <c r="N272" s="507"/>
      <c r="O272" s="476"/>
      <c r="P272" s="507"/>
      <c r="Q272" s="476"/>
    </row>
    <row r="273" spans="1:17" ht="17.399999999999999" x14ac:dyDescent="0.3">
      <c r="A273" s="379"/>
      <c r="B273" s="511"/>
      <c r="C273" s="405"/>
      <c r="D273" s="511"/>
      <c r="E273" s="419"/>
      <c r="F273" s="511"/>
      <c r="G273" s="405"/>
      <c r="H273" s="405"/>
      <c r="I273" s="419"/>
      <c r="J273" s="511"/>
      <c r="K273" s="419"/>
      <c r="L273" s="511"/>
      <c r="M273" s="379"/>
      <c r="N273" s="511"/>
      <c r="P273" s="511"/>
    </row>
    <row r="274" spans="1:17" ht="17.399999999999999" x14ac:dyDescent="0.3">
      <c r="A274" s="434" t="s">
        <v>2861</v>
      </c>
      <c r="B274" s="419"/>
      <c r="C274" s="502"/>
      <c r="D274" s="419"/>
      <c r="E274" s="419"/>
      <c r="F274" s="419"/>
      <c r="G274" s="562" t="s">
        <v>671</v>
      </c>
      <c r="H274" s="511"/>
      <c r="I274" s="650" t="s">
        <v>2792</v>
      </c>
      <c r="J274" s="419"/>
      <c r="K274" s="563" t="s">
        <v>2862</v>
      </c>
      <c r="L274" s="419"/>
      <c r="M274" s="650" t="s">
        <v>2792</v>
      </c>
      <c r="N274" s="419"/>
      <c r="P274" s="419"/>
    </row>
    <row r="275" spans="1:17" ht="17.399999999999999" x14ac:dyDescent="0.3">
      <c r="A275" s="379" t="s">
        <v>2863</v>
      </c>
      <c r="B275" s="419"/>
      <c r="C275" s="497"/>
      <c r="D275" s="419"/>
      <c r="E275" s="486"/>
      <c r="F275" s="419"/>
      <c r="G275" s="497">
        <v>123390</v>
      </c>
      <c r="H275" s="550"/>
      <c r="I275" s="486">
        <v>99.584358984706029</v>
      </c>
      <c r="J275" s="419"/>
      <c r="K275" s="564">
        <v>35801419356.879845</v>
      </c>
      <c r="L275" s="419"/>
      <c r="M275" s="486">
        <v>99.629037553533834</v>
      </c>
      <c r="N275" s="419"/>
      <c r="P275" s="419"/>
    </row>
    <row r="276" spans="1:17" ht="17.399999999999999" x14ac:dyDescent="0.3">
      <c r="A276" s="379" t="s">
        <v>2864</v>
      </c>
      <c r="B276" s="419"/>
      <c r="C276" s="497"/>
      <c r="D276" s="419"/>
      <c r="E276" s="486"/>
      <c r="F276" s="419"/>
      <c r="G276" s="497">
        <v>235</v>
      </c>
      <c r="H276" s="550"/>
      <c r="I276" s="486">
        <v>0.18966143416327025</v>
      </c>
      <c r="J276" s="419"/>
      <c r="K276" s="564">
        <v>65690007.690000005</v>
      </c>
      <c r="L276" s="419"/>
      <c r="M276" s="486">
        <v>0.18280370892002848</v>
      </c>
      <c r="N276" s="419"/>
      <c r="P276" s="419"/>
    </row>
    <row r="277" spans="1:17" ht="17.399999999999999" x14ac:dyDescent="0.3">
      <c r="A277" s="379" t="s">
        <v>2865</v>
      </c>
      <c r="B277" s="419"/>
      <c r="C277" s="497"/>
      <c r="D277" s="419"/>
      <c r="E277" s="486"/>
      <c r="F277" s="419"/>
      <c r="G277" s="497">
        <v>92</v>
      </c>
      <c r="H277" s="550"/>
      <c r="I277" s="486">
        <v>7.4250433800088778E-2</v>
      </c>
      <c r="J277" s="419"/>
      <c r="K277" s="564">
        <v>23420261.090000015</v>
      </c>
      <c r="L277" s="419"/>
      <c r="M277" s="486">
        <v>6.5174457146230103E-2</v>
      </c>
      <c r="N277" s="419"/>
      <c r="P277" s="419"/>
    </row>
    <row r="278" spans="1:17" ht="17.399999999999999" x14ac:dyDescent="0.3">
      <c r="A278" s="379" t="s">
        <v>2866</v>
      </c>
      <c r="B278" s="419"/>
      <c r="C278" s="497"/>
      <c r="D278" s="419"/>
      <c r="E278" s="486"/>
      <c r="F278" s="419"/>
      <c r="G278" s="497">
        <v>188</v>
      </c>
      <c r="H278" s="565"/>
      <c r="I278" s="486">
        <v>0.15172914733061618</v>
      </c>
      <c r="J278" s="419"/>
      <c r="K278" s="564">
        <v>44194061.259999983</v>
      </c>
      <c r="L278" s="419"/>
      <c r="M278" s="486">
        <v>0.12298428017685842</v>
      </c>
      <c r="N278" s="419"/>
      <c r="P278" s="419"/>
    </row>
    <row r="279" spans="1:17" ht="18" thickBot="1" x14ac:dyDescent="0.35">
      <c r="A279" s="358" t="s">
        <v>2867</v>
      </c>
      <c r="B279" s="566"/>
      <c r="C279" s="567"/>
      <c r="D279" s="566"/>
      <c r="E279" s="419"/>
      <c r="F279" s="566"/>
      <c r="G279" s="568">
        <v>123905</v>
      </c>
      <c r="H279" s="569"/>
      <c r="I279" s="568">
        <v>100</v>
      </c>
      <c r="J279" s="566"/>
      <c r="K279" s="568">
        <v>35934723687</v>
      </c>
      <c r="L279" s="566"/>
      <c r="M279" s="568">
        <v>99.999999999776961</v>
      </c>
      <c r="N279" s="566"/>
      <c r="P279" s="566"/>
    </row>
    <row r="280" spans="1:17" ht="18" thickTop="1" x14ac:dyDescent="0.3">
      <c r="A280" s="570"/>
      <c r="B280" s="511"/>
      <c r="C280" s="521"/>
      <c r="D280" s="511"/>
      <c r="E280" s="522"/>
      <c r="F280" s="511"/>
      <c r="G280" s="467"/>
      <c r="H280" s="467"/>
      <c r="I280" s="468"/>
      <c r="J280" s="511"/>
      <c r="K280" s="468"/>
      <c r="L280" s="511"/>
      <c r="M280" s="526"/>
      <c r="N280" s="511"/>
      <c r="P280" s="511"/>
    </row>
    <row r="281" spans="1:17" ht="17.399999999999999" x14ac:dyDescent="0.3">
      <c r="A281" s="561" t="s">
        <v>2868</v>
      </c>
      <c r="B281" s="571"/>
      <c r="C281" s="572"/>
      <c r="D281" s="571"/>
      <c r="E281" s="571"/>
      <c r="F281" s="571"/>
      <c r="G281" s="572"/>
      <c r="H281" s="572"/>
      <c r="I281" s="571"/>
      <c r="J281" s="571"/>
      <c r="K281" s="571"/>
      <c r="L281" s="571"/>
      <c r="M281" s="571"/>
      <c r="N281" s="571"/>
      <c r="O281" s="476"/>
      <c r="P281" s="571"/>
      <c r="Q281" s="476"/>
    </row>
    <row r="282" spans="1:17" ht="17.399999999999999" x14ac:dyDescent="0.3">
      <c r="A282" s="573"/>
      <c r="B282" s="574"/>
      <c r="C282" s="575"/>
      <c r="D282" s="574"/>
      <c r="E282" s="574"/>
      <c r="F282" s="574"/>
      <c r="G282" s="575"/>
      <c r="H282" s="575"/>
      <c r="I282" s="574"/>
      <c r="J282" s="574"/>
      <c r="K282" s="574"/>
      <c r="L282" s="574"/>
      <c r="M282" s="574"/>
      <c r="N282" s="574"/>
      <c r="P282" s="574"/>
    </row>
    <row r="283" spans="1:17" ht="17.399999999999999" x14ac:dyDescent="0.3">
      <c r="A283" s="434" t="s">
        <v>2869</v>
      </c>
      <c r="B283" s="419"/>
      <c r="C283" s="502"/>
      <c r="D283" s="419"/>
      <c r="E283" s="419"/>
      <c r="F283" s="419"/>
      <c r="G283" s="562" t="s">
        <v>671</v>
      </c>
      <c r="H283" s="549"/>
      <c r="I283" s="714" t="s">
        <v>2792</v>
      </c>
      <c r="J283" s="714"/>
      <c r="K283" s="563" t="s">
        <v>2862</v>
      </c>
      <c r="L283" s="419"/>
      <c r="M283" s="650" t="s">
        <v>2792</v>
      </c>
      <c r="N283" s="576"/>
      <c r="P283" s="354"/>
    </row>
    <row r="284" spans="1:17" ht="17.399999999999999" x14ac:dyDescent="0.3">
      <c r="A284" s="379" t="s">
        <v>2870</v>
      </c>
      <c r="B284" s="419"/>
      <c r="C284" s="497"/>
      <c r="D284" s="419"/>
      <c r="E284" s="419"/>
      <c r="F284" s="419"/>
      <c r="G284" s="497">
        <v>14329</v>
      </c>
      <c r="H284" s="497"/>
      <c r="I284" s="486">
        <v>11.564505064363827</v>
      </c>
      <c r="J284" s="419"/>
      <c r="K284" s="564">
        <v>3547425139.8700008</v>
      </c>
      <c r="L284" s="419"/>
      <c r="M284" s="486">
        <v>9.8718586812268772</v>
      </c>
      <c r="N284" s="419"/>
      <c r="P284" s="419"/>
    </row>
    <row r="285" spans="1:17" ht="17.399999999999999" x14ac:dyDescent="0.3">
      <c r="A285" s="379" t="s">
        <v>2871</v>
      </c>
      <c r="B285" s="419"/>
      <c r="C285" s="497"/>
      <c r="D285" s="419"/>
      <c r="E285" s="419"/>
      <c r="F285" s="419"/>
      <c r="G285" s="497">
        <v>20029</v>
      </c>
      <c r="H285" s="497"/>
      <c r="I285" s="486">
        <v>16.164803680238894</v>
      </c>
      <c r="J285" s="419"/>
      <c r="K285" s="564">
        <v>7738914927.7500267</v>
      </c>
      <c r="L285" s="419"/>
      <c r="M285" s="486">
        <v>21.536035716199791</v>
      </c>
      <c r="N285" s="419"/>
      <c r="P285" s="419"/>
    </row>
    <row r="286" spans="1:17" ht="17.399999999999999" x14ac:dyDescent="0.3">
      <c r="A286" s="379" t="s">
        <v>2872</v>
      </c>
      <c r="B286" s="419"/>
      <c r="C286" s="497"/>
      <c r="D286" s="419"/>
      <c r="E286" s="419"/>
      <c r="F286" s="419"/>
      <c r="G286" s="497">
        <v>1783</v>
      </c>
      <c r="H286" s="497"/>
      <c r="I286" s="486">
        <v>1.4390056898430248</v>
      </c>
      <c r="J286" s="419"/>
      <c r="K286" s="564">
        <v>326286322.07999969</v>
      </c>
      <c r="L286" s="419"/>
      <c r="M286" s="486">
        <v>0.90799730344953045</v>
      </c>
      <c r="N286" s="419"/>
      <c r="P286" s="419"/>
    </row>
    <row r="287" spans="1:17" ht="17.399999999999999" x14ac:dyDescent="0.3">
      <c r="A287" s="379" t="s">
        <v>2873</v>
      </c>
      <c r="B287" s="419"/>
      <c r="C287" s="497"/>
      <c r="D287" s="419"/>
      <c r="E287" s="419"/>
      <c r="F287" s="419"/>
      <c r="G287" s="497">
        <v>1979</v>
      </c>
      <c r="H287" s="497"/>
      <c r="I287" s="486">
        <v>1.5971913966345186</v>
      </c>
      <c r="J287" s="419"/>
      <c r="K287" s="564">
        <v>256304781.29999983</v>
      </c>
      <c r="L287" s="419"/>
      <c r="M287" s="486">
        <v>0.71325101462439366</v>
      </c>
      <c r="N287" s="419"/>
      <c r="P287" s="419"/>
    </row>
    <row r="288" spans="1:17" ht="17.399999999999999" x14ac:dyDescent="0.3">
      <c r="A288" s="379" t="s">
        <v>2874</v>
      </c>
      <c r="B288" s="419"/>
      <c r="C288" s="497"/>
      <c r="D288" s="419"/>
      <c r="E288" s="419"/>
      <c r="F288" s="419"/>
      <c r="G288" s="497">
        <v>3370</v>
      </c>
      <c r="H288" s="497"/>
      <c r="I288" s="486">
        <v>2.7198256728945562</v>
      </c>
      <c r="J288" s="419"/>
      <c r="K288" s="564">
        <v>526626353.86000013</v>
      </c>
      <c r="L288" s="419"/>
      <c r="M288" s="486">
        <v>1.4655082878806613</v>
      </c>
      <c r="N288" s="419"/>
      <c r="P288" s="419"/>
    </row>
    <row r="289" spans="1:17" ht="17.399999999999999" x14ac:dyDescent="0.3">
      <c r="A289" s="379" t="s">
        <v>2875</v>
      </c>
      <c r="B289" s="419"/>
      <c r="C289" s="497"/>
      <c r="D289" s="419"/>
      <c r="E289" s="419"/>
      <c r="F289" s="419"/>
      <c r="G289" s="497">
        <v>91</v>
      </c>
      <c r="H289" s="497"/>
      <c r="I289" s="486">
        <v>7.3443363867479114E-2</v>
      </c>
      <c r="J289" s="419"/>
      <c r="K289" s="564">
        <v>18491133.159999993</v>
      </c>
      <c r="L289" s="419"/>
      <c r="M289" s="486">
        <v>5.1457563222308773E-2</v>
      </c>
      <c r="N289" s="419"/>
      <c r="P289" s="419"/>
    </row>
    <row r="290" spans="1:17" ht="17.399999999999999" x14ac:dyDescent="0.3">
      <c r="A290" s="379" t="s">
        <v>2876</v>
      </c>
      <c r="B290" s="419"/>
      <c r="C290" s="497"/>
      <c r="D290" s="419"/>
      <c r="E290" s="419"/>
      <c r="F290" s="419"/>
      <c r="G290" s="497">
        <v>3636</v>
      </c>
      <c r="H290" s="497"/>
      <c r="I290" s="486">
        <v>2.9345062749687263</v>
      </c>
      <c r="J290" s="419"/>
      <c r="K290" s="564">
        <v>637628322.78999686</v>
      </c>
      <c r="L290" s="419"/>
      <c r="M290" s="486">
        <v>1.7744071955134297</v>
      </c>
      <c r="N290" s="419"/>
      <c r="P290" s="419"/>
    </row>
    <row r="291" spans="1:17" ht="17.399999999999999" x14ac:dyDescent="0.3">
      <c r="A291" s="379" t="s">
        <v>2877</v>
      </c>
      <c r="B291" s="419"/>
      <c r="C291" s="497"/>
      <c r="D291" s="419"/>
      <c r="E291" s="419"/>
      <c r="F291" s="419"/>
      <c r="G291" s="497">
        <v>58164</v>
      </c>
      <c r="H291" s="497"/>
      <c r="I291" s="486">
        <v>46.942415560308298</v>
      </c>
      <c r="J291" s="419"/>
      <c r="K291" s="564">
        <v>18854208323.420029</v>
      </c>
      <c r="L291" s="419"/>
      <c r="M291" s="486">
        <v>52.467937384588438</v>
      </c>
      <c r="N291" s="419"/>
      <c r="P291" s="419"/>
    </row>
    <row r="292" spans="1:17" ht="17.399999999999999" x14ac:dyDescent="0.3">
      <c r="A292" s="379" t="s">
        <v>2878</v>
      </c>
      <c r="B292" s="419"/>
      <c r="C292" s="497"/>
      <c r="D292" s="419"/>
      <c r="E292" s="419"/>
      <c r="F292" s="419"/>
      <c r="G292" s="497">
        <v>602</v>
      </c>
      <c r="H292" s="497"/>
      <c r="I292" s="486">
        <v>0.48585609943101571</v>
      </c>
      <c r="J292" s="419"/>
      <c r="K292" s="564">
        <v>100155642.38999996</v>
      </c>
      <c r="L292" s="419"/>
      <c r="M292" s="486">
        <v>0.27871549329940437</v>
      </c>
      <c r="N292" s="419"/>
      <c r="P292" s="419"/>
    </row>
    <row r="293" spans="1:17" ht="17.399999999999999" x14ac:dyDescent="0.3">
      <c r="A293" s="379" t="s">
        <v>2879</v>
      </c>
      <c r="B293" s="419"/>
      <c r="C293" s="497"/>
      <c r="D293" s="419"/>
      <c r="E293" s="419"/>
      <c r="F293" s="419"/>
      <c r="G293" s="497">
        <v>17610</v>
      </c>
      <c r="H293" s="497"/>
      <c r="I293" s="486">
        <v>14.212501513256123</v>
      </c>
      <c r="J293" s="419"/>
      <c r="K293" s="564">
        <v>3484331087.1100006</v>
      </c>
      <c r="L293" s="419"/>
      <c r="M293" s="486">
        <v>9.6962790571575113</v>
      </c>
      <c r="N293" s="419"/>
      <c r="P293" s="419"/>
    </row>
    <row r="294" spans="1:17" ht="17.399999999999999" x14ac:dyDescent="0.3">
      <c r="A294" s="379" t="s">
        <v>2880</v>
      </c>
      <c r="B294" s="419"/>
      <c r="C294" s="497"/>
      <c r="D294" s="419"/>
      <c r="E294" s="419"/>
      <c r="F294" s="419"/>
      <c r="G294" s="497">
        <v>2179</v>
      </c>
      <c r="H294" s="497"/>
      <c r="I294" s="486">
        <v>1.7586053831564505</v>
      </c>
      <c r="J294" s="419"/>
      <c r="K294" s="564">
        <v>412052384.95000011</v>
      </c>
      <c r="L294" s="419"/>
      <c r="M294" s="486">
        <v>1.1466691341196178</v>
      </c>
      <c r="N294" s="419"/>
      <c r="P294" s="419"/>
    </row>
    <row r="295" spans="1:17" ht="17.399999999999999" x14ac:dyDescent="0.3">
      <c r="A295" s="379" t="s">
        <v>2881</v>
      </c>
      <c r="B295" s="511"/>
      <c r="C295" s="497"/>
      <c r="D295" s="511"/>
      <c r="E295" s="419"/>
      <c r="F295" s="511"/>
      <c r="G295" s="497">
        <v>133</v>
      </c>
      <c r="H295" s="384"/>
      <c r="I295" s="486">
        <v>0.10734030103708486</v>
      </c>
      <c r="J295" s="511"/>
      <c r="K295" s="564">
        <v>32299268.240000021</v>
      </c>
      <c r="L295" s="511"/>
      <c r="M295" s="486">
        <v>8.9883168495559718E-2</v>
      </c>
      <c r="N295" s="511"/>
      <c r="P295" s="511"/>
    </row>
    <row r="296" spans="1:17" ht="18" thickBot="1" x14ac:dyDescent="0.35">
      <c r="A296" s="577" t="s">
        <v>2867</v>
      </c>
      <c r="B296" s="511"/>
      <c r="C296" s="567"/>
      <c r="D296" s="511"/>
      <c r="E296" s="419"/>
      <c r="F296" s="511"/>
      <c r="G296" s="568">
        <v>123905</v>
      </c>
      <c r="H296" s="501"/>
      <c r="I296" s="568">
        <v>100</v>
      </c>
      <c r="J296" s="511"/>
      <c r="K296" s="568">
        <v>35934723687</v>
      </c>
      <c r="L296" s="511"/>
      <c r="M296" s="568">
        <v>99.999999999777515</v>
      </c>
      <c r="N296" s="511"/>
      <c r="P296" s="511"/>
    </row>
    <row r="297" spans="1:17" ht="18" thickTop="1" x14ac:dyDescent="0.3">
      <c r="A297" s="577"/>
      <c r="B297" s="511"/>
      <c r="C297" s="567"/>
      <c r="D297" s="511"/>
      <c r="E297" s="419"/>
      <c r="F297" s="511"/>
      <c r="G297" s="578"/>
      <c r="H297" s="501"/>
      <c r="I297" s="501"/>
      <c r="J297" s="511"/>
      <c r="K297" s="578"/>
      <c r="L297" s="511"/>
      <c r="M297" s="578"/>
      <c r="N297" s="511"/>
      <c r="P297" s="511"/>
    </row>
    <row r="298" spans="1:17" ht="17.399999999999999" x14ac:dyDescent="0.3">
      <c r="A298" s="561" t="s">
        <v>2882</v>
      </c>
      <c r="B298" s="507"/>
      <c r="C298" s="508"/>
      <c r="D298" s="507"/>
      <c r="E298" s="507"/>
      <c r="F298" s="507"/>
      <c r="G298" s="509"/>
      <c r="H298" s="509"/>
      <c r="I298" s="507"/>
      <c r="J298" s="507"/>
      <c r="K298" s="507"/>
      <c r="L298" s="507"/>
      <c r="M298" s="507"/>
      <c r="N298" s="507"/>
      <c r="O298" s="476"/>
      <c r="P298" s="507"/>
      <c r="Q298" s="476"/>
    </row>
    <row r="299" spans="1:17" ht="17.399999999999999" x14ac:dyDescent="0.3">
      <c r="A299" s="579"/>
      <c r="B299" s="580"/>
      <c r="C299" s="581"/>
      <c r="D299" s="580"/>
      <c r="E299" s="580"/>
      <c r="F299" s="580"/>
      <c r="G299" s="582"/>
      <c r="H299" s="582"/>
      <c r="I299" s="580"/>
      <c r="J299" s="580"/>
      <c r="K299" s="580"/>
      <c r="L299" s="580"/>
      <c r="M299" s="580"/>
      <c r="N299" s="580"/>
      <c r="O299" s="447"/>
      <c r="P299" s="580"/>
      <c r="Q299" s="447"/>
    </row>
    <row r="300" spans="1:17" ht="17.399999999999999" x14ac:dyDescent="0.3">
      <c r="A300" s="682" t="s">
        <v>3035</v>
      </c>
      <c r="B300" s="584"/>
      <c r="C300" s="585"/>
      <c r="D300" s="584"/>
      <c r="E300" s="584"/>
      <c r="F300" s="584"/>
      <c r="G300" s="586" t="s">
        <v>671</v>
      </c>
      <c r="H300" s="585"/>
      <c r="I300" s="715" t="s">
        <v>2792</v>
      </c>
      <c r="J300" s="715"/>
      <c r="K300" s="588" t="s">
        <v>2862</v>
      </c>
      <c r="L300" s="584"/>
      <c r="M300" s="651" t="s">
        <v>2792</v>
      </c>
      <c r="N300" s="589"/>
      <c r="O300" s="433"/>
      <c r="P300" s="433"/>
      <c r="Q300" s="433"/>
    </row>
    <row r="301" spans="1:17" ht="17.399999999999999" x14ac:dyDescent="0.3">
      <c r="A301" s="379" t="s">
        <v>2883</v>
      </c>
      <c r="G301" s="497">
        <v>1194</v>
      </c>
      <c r="H301" s="497"/>
      <c r="I301" s="486">
        <v>0.96364149953593481</v>
      </c>
      <c r="J301" s="419"/>
      <c r="K301" s="564">
        <v>229730308.01999992</v>
      </c>
      <c r="L301" s="419"/>
      <c r="M301" s="486">
        <v>0.63929894110643182</v>
      </c>
      <c r="N301" s="419"/>
      <c r="P301" s="419"/>
    </row>
    <row r="302" spans="1:17" ht="17.399999999999999" x14ac:dyDescent="0.3">
      <c r="A302" s="379" t="s">
        <v>2884</v>
      </c>
      <c r="B302" s="419"/>
      <c r="C302" s="497"/>
      <c r="D302" s="419"/>
      <c r="E302" s="419"/>
      <c r="F302" s="419"/>
      <c r="G302" s="497">
        <v>1182</v>
      </c>
      <c r="H302" s="497"/>
      <c r="I302" s="486">
        <v>0.95395666034461879</v>
      </c>
      <c r="J302" s="419"/>
      <c r="K302" s="564">
        <v>259731221.82999992</v>
      </c>
      <c r="L302" s="419"/>
      <c r="M302" s="486">
        <v>0.7227861944700088</v>
      </c>
      <c r="N302" s="419"/>
      <c r="P302" s="419"/>
    </row>
    <row r="303" spans="1:17" ht="17.399999999999999" x14ac:dyDescent="0.3">
      <c r="A303" s="379" t="s">
        <v>2885</v>
      </c>
      <c r="B303" s="419"/>
      <c r="C303" s="497"/>
      <c r="D303" s="419"/>
      <c r="E303" s="419"/>
      <c r="F303" s="419"/>
      <c r="G303" s="497">
        <v>2428</v>
      </c>
      <c r="H303" s="497"/>
      <c r="I303" s="486">
        <v>1.9595657963762558</v>
      </c>
      <c r="J303" s="419"/>
      <c r="K303" s="564">
        <v>670081441.25999808</v>
      </c>
      <c r="L303" s="419"/>
      <c r="M303" s="486">
        <v>1.8647185020763311</v>
      </c>
      <c r="N303" s="419"/>
      <c r="P303" s="419"/>
    </row>
    <row r="304" spans="1:17" ht="17.399999999999999" x14ac:dyDescent="0.3">
      <c r="A304" s="379" t="s">
        <v>2886</v>
      </c>
      <c r="B304" s="419"/>
      <c r="C304" s="497"/>
      <c r="D304" s="419"/>
      <c r="E304" s="419"/>
      <c r="F304" s="419"/>
      <c r="G304" s="497">
        <v>7408</v>
      </c>
      <c r="H304" s="497"/>
      <c r="I304" s="486">
        <v>5.9787740607723663</v>
      </c>
      <c r="J304" s="419"/>
      <c r="K304" s="564">
        <v>2131990178.3900025</v>
      </c>
      <c r="L304" s="419"/>
      <c r="M304" s="486">
        <v>5.9329527533449467</v>
      </c>
      <c r="N304" s="419"/>
      <c r="P304" s="419"/>
    </row>
    <row r="305" spans="1:17" ht="17.399999999999999" x14ac:dyDescent="0.3">
      <c r="A305" s="379" t="s">
        <v>2887</v>
      </c>
      <c r="B305" s="419"/>
      <c r="C305" s="497"/>
      <c r="D305" s="419"/>
      <c r="E305" s="419"/>
      <c r="F305" s="419"/>
      <c r="G305" s="497">
        <v>14015</v>
      </c>
      <c r="H305" s="497"/>
      <c r="I305" s="486">
        <v>11.311085105524393</v>
      </c>
      <c r="J305" s="419"/>
      <c r="K305" s="564">
        <v>4133517469.1499867</v>
      </c>
      <c r="L305" s="419"/>
      <c r="M305" s="486">
        <v>11.502850293668994</v>
      </c>
      <c r="N305" s="419"/>
      <c r="P305" s="419"/>
    </row>
    <row r="306" spans="1:17" ht="17.399999999999999" x14ac:dyDescent="0.3">
      <c r="A306" s="379" t="s">
        <v>2888</v>
      </c>
      <c r="B306" s="419"/>
      <c r="C306" s="497"/>
      <c r="D306" s="419"/>
      <c r="E306" s="419"/>
      <c r="F306" s="419"/>
      <c r="G306" s="497">
        <v>20577</v>
      </c>
      <c r="H306" s="497"/>
      <c r="I306" s="486">
        <v>16.607078003308988</v>
      </c>
      <c r="J306" s="419"/>
      <c r="K306" s="564">
        <v>6480583528.069953</v>
      </c>
      <c r="L306" s="419"/>
      <c r="M306" s="486">
        <v>18.034321300288422</v>
      </c>
      <c r="N306" s="419"/>
      <c r="P306" s="419"/>
    </row>
    <row r="307" spans="1:17" ht="19.2" x14ac:dyDescent="0.45">
      <c r="A307" s="379" t="s">
        <v>2889</v>
      </c>
      <c r="B307" s="419"/>
      <c r="C307" s="497"/>
      <c r="D307" s="419"/>
      <c r="E307" s="419"/>
      <c r="F307" s="419"/>
      <c r="G307" s="497">
        <v>77101</v>
      </c>
      <c r="H307" s="497"/>
      <c r="I307" s="486">
        <v>62.225898874137442</v>
      </c>
      <c r="J307" s="419"/>
      <c r="K307" s="564">
        <v>22029089540.199787</v>
      </c>
      <c r="L307" s="419"/>
      <c r="M307" s="486">
        <v>61.303072015044876</v>
      </c>
      <c r="N307" s="583"/>
      <c r="P307" s="583"/>
    </row>
    <row r="308" spans="1:17" ht="19.8" thickBot="1" x14ac:dyDescent="0.5">
      <c r="A308" s="358" t="s">
        <v>2867</v>
      </c>
      <c r="B308" s="583"/>
      <c r="C308" s="567"/>
      <c r="D308" s="583"/>
      <c r="E308" s="419"/>
      <c r="F308" s="583"/>
      <c r="G308" s="568">
        <v>123905</v>
      </c>
      <c r="H308" s="501"/>
      <c r="I308" s="568">
        <v>100</v>
      </c>
      <c r="J308" s="583"/>
      <c r="K308" s="568">
        <v>35934723686.919724</v>
      </c>
      <c r="L308" s="583"/>
      <c r="M308" s="568">
        <v>100.00000000000001</v>
      </c>
      <c r="N308" s="511"/>
      <c r="P308" s="511"/>
    </row>
    <row r="309" spans="1:17" ht="18" thickTop="1" x14ac:dyDescent="0.3">
      <c r="A309" s="712"/>
      <c r="B309" s="712"/>
      <c r="C309" s="712"/>
      <c r="D309" s="712"/>
      <c r="E309" s="712"/>
      <c r="F309" s="712"/>
      <c r="G309" s="712"/>
      <c r="H309" s="712"/>
      <c r="I309" s="712"/>
      <c r="J309" s="712"/>
      <c r="K309" s="712"/>
      <c r="L309" s="712"/>
      <c r="M309" s="712"/>
      <c r="N309" s="511"/>
      <c r="P309" s="511"/>
    </row>
    <row r="310" spans="1:17" ht="34.200000000000003" customHeight="1" x14ac:dyDescent="0.3">
      <c r="A310" s="712"/>
      <c r="B310" s="712"/>
      <c r="C310" s="712"/>
      <c r="D310" s="712"/>
      <c r="E310" s="712"/>
      <c r="F310" s="712"/>
      <c r="G310" s="712"/>
      <c r="H310" s="712"/>
      <c r="I310" s="712"/>
      <c r="J310" s="712"/>
      <c r="K310" s="712"/>
      <c r="L310" s="712"/>
      <c r="M310" s="712"/>
      <c r="N310" s="511"/>
      <c r="P310" s="511"/>
    </row>
    <row r="311" spans="1:17" ht="17.399999999999999" x14ac:dyDescent="0.3">
      <c r="A311" s="561" t="s">
        <v>2890</v>
      </c>
      <c r="B311" s="507"/>
      <c r="C311" s="508"/>
      <c r="D311" s="507"/>
      <c r="E311" s="507"/>
      <c r="F311" s="507"/>
      <c r="G311" s="509"/>
      <c r="H311" s="509"/>
      <c r="I311" s="507"/>
      <c r="J311" s="507"/>
      <c r="K311" s="507"/>
      <c r="L311" s="507"/>
      <c r="M311" s="507"/>
      <c r="N311" s="507"/>
      <c r="O311" s="476"/>
      <c r="P311" s="507"/>
      <c r="Q311" s="476"/>
    </row>
    <row r="312" spans="1:17" ht="17.399999999999999" x14ac:dyDescent="0.3">
      <c r="A312" s="379"/>
      <c r="B312" s="419"/>
      <c r="C312" s="565"/>
      <c r="D312" s="419"/>
      <c r="E312" s="419"/>
      <c r="F312" s="419"/>
      <c r="G312" s="550"/>
      <c r="H312" s="550"/>
      <c r="I312" s="419"/>
      <c r="J312" s="419"/>
      <c r="K312" s="419"/>
      <c r="L312" s="419"/>
      <c r="M312" s="419"/>
      <c r="N312" s="419"/>
      <c r="P312" s="419"/>
    </row>
    <row r="313" spans="1:17" ht="17.399999999999999" x14ac:dyDescent="0.3">
      <c r="A313" s="379"/>
      <c r="B313" s="419"/>
      <c r="C313" s="565"/>
      <c r="D313" s="419"/>
      <c r="E313" s="419"/>
      <c r="F313" s="419"/>
      <c r="G313" s="550"/>
      <c r="H313" s="550"/>
      <c r="I313" s="419"/>
      <c r="J313" s="419"/>
      <c r="K313" s="419"/>
      <c r="L313" s="419"/>
      <c r="M313" s="419"/>
      <c r="N313" s="419"/>
      <c r="P313" s="419"/>
    </row>
    <row r="314" spans="1:17" ht="17.399999999999999" x14ac:dyDescent="0.3">
      <c r="A314" s="434" t="s">
        <v>2626</v>
      </c>
      <c r="B314" s="584"/>
      <c r="C314" s="585"/>
      <c r="D314" s="584"/>
      <c r="E314" s="584"/>
      <c r="F314" s="584"/>
      <c r="G314" s="586" t="s">
        <v>671</v>
      </c>
      <c r="H314" s="587"/>
      <c r="I314" s="715" t="s">
        <v>2792</v>
      </c>
      <c r="J314" s="715"/>
      <c r="K314" s="588" t="s">
        <v>2862</v>
      </c>
      <c r="L314" s="584"/>
      <c r="M314" s="651" t="s">
        <v>2792</v>
      </c>
      <c r="N314" s="589"/>
      <c r="O314" s="433"/>
      <c r="P314" s="433"/>
      <c r="Q314" s="433"/>
    </row>
    <row r="315" spans="1:17" ht="17.399999999999999" x14ac:dyDescent="0.3">
      <c r="A315" s="383" t="s">
        <v>2629</v>
      </c>
      <c r="B315" s="419"/>
      <c r="C315" s="497"/>
      <c r="D315" s="419"/>
      <c r="E315" s="419"/>
      <c r="F315" s="419"/>
      <c r="G315" s="497">
        <v>101708</v>
      </c>
      <c r="H315" s="550"/>
      <c r="I315" s="486">
        <v>82.085468705863363</v>
      </c>
      <c r="J315" s="419"/>
      <c r="K315" s="550">
        <v>28254552693.739708</v>
      </c>
      <c r="L315" s="419"/>
      <c r="M315" s="486">
        <v>78.627438295737534</v>
      </c>
      <c r="N315" s="419"/>
      <c r="P315" s="419"/>
    </row>
    <row r="316" spans="1:17" ht="17.399999999999999" x14ac:dyDescent="0.3">
      <c r="A316" s="379" t="s">
        <v>2891</v>
      </c>
      <c r="B316" s="566"/>
      <c r="C316" s="497"/>
      <c r="D316" s="566"/>
      <c r="E316" s="419"/>
      <c r="F316" s="566"/>
      <c r="G316" s="497">
        <v>22197</v>
      </c>
      <c r="H316" s="497"/>
      <c r="I316" s="486">
        <v>17.914531294136637</v>
      </c>
      <c r="J316" s="566"/>
      <c r="K316" s="550">
        <v>7680170993.1800022</v>
      </c>
      <c r="L316" s="566"/>
      <c r="M316" s="486">
        <v>21.372561704039025</v>
      </c>
      <c r="N316" s="566"/>
      <c r="P316" s="566"/>
    </row>
    <row r="317" spans="1:17" ht="19.8" thickBot="1" x14ac:dyDescent="0.5">
      <c r="A317" s="358" t="s">
        <v>2867</v>
      </c>
      <c r="B317" s="583"/>
      <c r="C317" s="567"/>
      <c r="D317" s="583"/>
      <c r="E317" s="419"/>
      <c r="F317" s="583"/>
      <c r="G317" s="568">
        <v>123905</v>
      </c>
      <c r="H317" s="501"/>
      <c r="I317" s="568">
        <v>100</v>
      </c>
      <c r="J317" s="583"/>
      <c r="K317" s="568">
        <v>35934723687</v>
      </c>
      <c r="L317" s="583"/>
      <c r="M317" s="568">
        <v>99.999999999776563</v>
      </c>
      <c r="N317" s="583"/>
      <c r="P317" s="583"/>
    </row>
    <row r="318" spans="1:17" ht="18" thickTop="1" x14ac:dyDescent="0.3">
      <c r="A318" s="379"/>
      <c r="B318" s="419"/>
      <c r="C318" s="405"/>
      <c r="D318" s="419"/>
      <c r="E318" s="419"/>
      <c r="F318" s="419"/>
      <c r="G318" s="419"/>
      <c r="H318" s="405"/>
      <c r="I318" s="419"/>
      <c r="J318" s="419"/>
      <c r="K318" s="419"/>
      <c r="L318" s="419"/>
      <c r="M318" s="419"/>
      <c r="N318" s="419"/>
      <c r="P318" s="419"/>
    </row>
    <row r="319" spans="1:17" ht="17.399999999999999" x14ac:dyDescent="0.3">
      <c r="A319" s="368" t="s">
        <v>2892</v>
      </c>
      <c r="B319" s="507"/>
      <c r="C319" s="508"/>
      <c r="D319" s="507"/>
      <c r="E319" s="507"/>
      <c r="F319" s="507"/>
      <c r="G319" s="509"/>
      <c r="H319" s="509"/>
      <c r="I319" s="507"/>
      <c r="J319" s="507"/>
      <c r="K319" s="507"/>
      <c r="L319" s="507"/>
      <c r="M319" s="507"/>
      <c r="N319" s="507"/>
      <c r="O319" s="476"/>
      <c r="P319" s="507"/>
      <c r="Q319" s="476"/>
    </row>
    <row r="320" spans="1:17" ht="17.399999999999999" x14ac:dyDescent="0.3">
      <c r="A320" s="379"/>
      <c r="B320" s="419"/>
      <c r="C320" s="405"/>
      <c r="D320" s="419"/>
      <c r="E320" s="419"/>
      <c r="F320" s="419"/>
      <c r="G320" s="405"/>
      <c r="H320" s="405"/>
      <c r="I320" s="419"/>
      <c r="J320" s="419"/>
      <c r="K320" s="419"/>
      <c r="L320" s="419"/>
      <c r="M320" s="419"/>
      <c r="N320" s="419"/>
      <c r="P320" s="419"/>
    </row>
    <row r="321" spans="1:17" ht="17.399999999999999" x14ac:dyDescent="0.3">
      <c r="A321" s="434" t="s">
        <v>2893</v>
      </c>
      <c r="B321" s="419"/>
      <c r="C321" s="502"/>
      <c r="D321" s="419"/>
      <c r="E321" s="419"/>
      <c r="F321" s="419"/>
      <c r="G321" s="650" t="s">
        <v>671</v>
      </c>
      <c r="H321" s="511"/>
      <c r="I321" s="650" t="s">
        <v>2792</v>
      </c>
      <c r="J321" s="419"/>
      <c r="K321" s="563" t="s">
        <v>2862</v>
      </c>
      <c r="L321" s="419"/>
      <c r="M321" s="650" t="s">
        <v>2792</v>
      </c>
      <c r="N321" s="419"/>
      <c r="P321" s="419"/>
    </row>
    <row r="322" spans="1:17" ht="17.399999999999999" x14ac:dyDescent="0.3">
      <c r="A322" s="383" t="s">
        <v>2894</v>
      </c>
      <c r="B322" s="419"/>
      <c r="C322" s="497"/>
      <c r="D322" s="419"/>
      <c r="E322" s="419"/>
      <c r="F322" s="419"/>
      <c r="G322" s="497">
        <v>123905</v>
      </c>
      <c r="H322" s="405"/>
      <c r="I322" s="486">
        <v>100</v>
      </c>
      <c r="J322" s="419"/>
      <c r="K322" s="550">
        <v>35934723686.919769</v>
      </c>
      <c r="L322" s="419"/>
      <c r="M322" s="486">
        <v>99.999999999776733</v>
      </c>
      <c r="N322" s="419"/>
      <c r="P322" s="419"/>
    </row>
    <row r="323" spans="1:17" ht="19.8" thickBot="1" x14ac:dyDescent="0.5">
      <c r="A323" s="358" t="s">
        <v>2867</v>
      </c>
      <c r="B323" s="583"/>
      <c r="C323" s="567"/>
      <c r="D323" s="583"/>
      <c r="E323" s="419"/>
      <c r="F323" s="583"/>
      <c r="G323" s="568">
        <v>123905</v>
      </c>
      <c r="H323" s="405"/>
      <c r="I323" s="568">
        <v>100</v>
      </c>
      <c r="J323" s="583"/>
      <c r="K323" s="568">
        <v>35934723687</v>
      </c>
      <c r="L323" s="583"/>
      <c r="M323" s="568">
        <v>99.999999999776733</v>
      </c>
      <c r="N323" s="583"/>
      <c r="P323" s="583"/>
    </row>
    <row r="324" spans="1:17" ht="18" thickTop="1" x14ac:dyDescent="0.3">
      <c r="A324" s="379"/>
      <c r="B324" s="419"/>
      <c r="C324" s="405"/>
      <c r="D324" s="419"/>
      <c r="E324" s="419"/>
      <c r="F324" s="419"/>
      <c r="G324" s="405"/>
      <c r="H324" s="405"/>
      <c r="I324" s="419"/>
      <c r="J324" s="419"/>
      <c r="K324" s="419"/>
      <c r="L324" s="419"/>
      <c r="M324" s="419"/>
      <c r="N324" s="419"/>
      <c r="P324" s="419"/>
    </row>
    <row r="325" spans="1:17" ht="17.399999999999999" x14ac:dyDescent="0.3">
      <c r="A325" s="368" t="s">
        <v>2895</v>
      </c>
      <c r="B325" s="507"/>
      <c r="C325" s="548"/>
      <c r="D325" s="507"/>
      <c r="E325" s="507"/>
      <c r="F325" s="507"/>
      <c r="G325" s="548"/>
      <c r="H325" s="548"/>
      <c r="I325" s="507"/>
      <c r="J325" s="507"/>
      <c r="K325" s="507"/>
      <c r="L325" s="507"/>
      <c r="M325" s="507"/>
      <c r="N325" s="507"/>
      <c r="O325" s="476"/>
      <c r="P325" s="507"/>
      <c r="Q325" s="476"/>
    </row>
    <row r="326" spans="1:17" ht="17.399999999999999" x14ac:dyDescent="0.3">
      <c r="A326" s="379"/>
      <c r="B326" s="419"/>
      <c r="C326" s="405"/>
      <c r="D326" s="419"/>
      <c r="E326" s="419"/>
      <c r="F326" s="419"/>
      <c r="G326" s="405"/>
      <c r="H326" s="405"/>
      <c r="I326" s="419"/>
      <c r="J326" s="419"/>
      <c r="K326" s="419"/>
      <c r="L326" s="419"/>
      <c r="M326" s="419"/>
      <c r="N326" s="419"/>
      <c r="P326" s="419"/>
    </row>
    <row r="327" spans="1:17" ht="17.399999999999999" x14ac:dyDescent="0.3">
      <c r="A327" s="434" t="s">
        <v>2896</v>
      </c>
      <c r="B327" s="584"/>
      <c r="C327" s="585"/>
      <c r="D327" s="584"/>
      <c r="E327" s="584"/>
      <c r="F327" s="584"/>
      <c r="G327" s="586" t="s">
        <v>671</v>
      </c>
      <c r="H327" s="587"/>
      <c r="I327" s="588" t="s">
        <v>2792</v>
      </c>
      <c r="J327" s="584"/>
      <c r="K327" s="588" t="s">
        <v>2862</v>
      </c>
      <c r="L327" s="584"/>
      <c r="M327" s="651" t="s">
        <v>2792</v>
      </c>
      <c r="N327" s="584"/>
      <c r="O327" s="433"/>
      <c r="P327" s="584"/>
      <c r="Q327" s="433"/>
    </row>
    <row r="328" spans="1:17" ht="17.399999999999999" x14ac:dyDescent="0.3">
      <c r="A328" s="379" t="s">
        <v>2897</v>
      </c>
      <c r="B328" s="419"/>
      <c r="C328" s="497"/>
      <c r="D328" s="419"/>
      <c r="E328" s="419"/>
      <c r="F328" s="419"/>
      <c r="G328" s="497">
        <v>95033</v>
      </c>
      <c r="H328" s="550"/>
      <c r="I328" s="486">
        <v>76.698276905693874</v>
      </c>
      <c r="J328" s="419"/>
      <c r="K328" s="550">
        <v>28540776291.85001</v>
      </c>
      <c r="L328" s="419"/>
      <c r="M328" s="486">
        <v>79.423948102250534</v>
      </c>
      <c r="N328" s="419"/>
      <c r="P328" s="419"/>
    </row>
    <row r="329" spans="1:17" ht="17.399999999999999" x14ac:dyDescent="0.3">
      <c r="A329" s="379" t="s">
        <v>2898</v>
      </c>
      <c r="B329" s="566"/>
      <c r="C329" s="497"/>
      <c r="D329" s="566"/>
      <c r="E329" s="419"/>
      <c r="F329" s="566"/>
      <c r="G329" s="497">
        <v>28872</v>
      </c>
      <c r="H329" s="497"/>
      <c r="I329" s="486">
        <v>23.301723094306119</v>
      </c>
      <c r="J329" s="566"/>
      <c r="K329" s="550">
        <v>7393947395.0700531</v>
      </c>
      <c r="L329" s="566"/>
      <c r="M329" s="486">
        <v>20.576051897527016</v>
      </c>
      <c r="N329" s="566"/>
      <c r="P329" s="566"/>
    </row>
    <row r="330" spans="1:17" ht="19.8" thickBot="1" x14ac:dyDescent="0.5">
      <c r="A330" s="358" t="s">
        <v>2867</v>
      </c>
      <c r="B330" s="583"/>
      <c r="C330" s="567"/>
      <c r="D330" s="583"/>
      <c r="E330" s="419"/>
      <c r="F330" s="583"/>
      <c r="G330" s="568">
        <v>123905</v>
      </c>
      <c r="H330" s="501"/>
      <c r="I330" s="568">
        <v>100</v>
      </c>
      <c r="J330" s="583"/>
      <c r="K330" s="568">
        <v>35934723687</v>
      </c>
      <c r="L330" s="583"/>
      <c r="M330" s="568">
        <v>99.999999999777543</v>
      </c>
      <c r="N330" s="583"/>
      <c r="P330" s="583"/>
    </row>
    <row r="331" spans="1:17" ht="18" thickTop="1" x14ac:dyDescent="0.3">
      <c r="A331" s="379"/>
      <c r="B331" s="419"/>
      <c r="C331" s="405"/>
      <c r="D331" s="419"/>
      <c r="E331" s="419"/>
      <c r="F331" s="419"/>
      <c r="G331" s="405"/>
      <c r="H331" s="405"/>
      <c r="I331" s="419"/>
      <c r="J331" s="419"/>
      <c r="K331" s="419"/>
      <c r="L331" s="419"/>
      <c r="M331" s="419"/>
      <c r="N331" s="419"/>
      <c r="P331" s="419"/>
    </row>
    <row r="332" spans="1:17" ht="17.399999999999999" x14ac:dyDescent="0.3">
      <c r="A332" s="368" t="s">
        <v>2899</v>
      </c>
      <c r="B332" s="507"/>
      <c r="C332" s="508"/>
      <c r="D332" s="507"/>
      <c r="E332" s="507"/>
      <c r="F332" s="507"/>
      <c r="G332" s="509"/>
      <c r="H332" s="509"/>
      <c r="I332" s="507"/>
      <c r="J332" s="507"/>
      <c r="K332" s="507"/>
      <c r="L332" s="507"/>
      <c r="M332" s="507"/>
      <c r="N332" s="507"/>
      <c r="O332" s="476"/>
      <c r="P332" s="507"/>
      <c r="Q332" s="476"/>
    </row>
    <row r="333" spans="1:17" ht="17.399999999999999" x14ac:dyDescent="0.3">
      <c r="A333" s="379"/>
      <c r="B333" s="419"/>
      <c r="C333" s="565"/>
      <c r="D333" s="419"/>
      <c r="E333" s="419"/>
      <c r="F333" s="419"/>
      <c r="G333" s="550"/>
      <c r="H333" s="550"/>
      <c r="I333" s="419"/>
      <c r="J333" s="419"/>
      <c r="K333" s="419"/>
      <c r="L333" s="419"/>
      <c r="M333" s="419"/>
      <c r="N333" s="419"/>
      <c r="P333" s="419"/>
    </row>
    <row r="334" spans="1:17" ht="17.399999999999999" x14ac:dyDescent="0.3">
      <c r="A334" s="434" t="s">
        <v>2900</v>
      </c>
      <c r="B334" s="584"/>
      <c r="C334" s="585"/>
      <c r="D334" s="584"/>
      <c r="E334" s="584"/>
      <c r="F334" s="584"/>
      <c r="G334" s="586" t="s">
        <v>671</v>
      </c>
      <c r="H334" s="585"/>
      <c r="I334" s="588" t="s">
        <v>2792</v>
      </c>
      <c r="J334" s="584"/>
      <c r="K334" s="651" t="s">
        <v>2862</v>
      </c>
      <c r="L334" s="584"/>
      <c r="M334" s="651" t="s">
        <v>2792</v>
      </c>
      <c r="N334" s="584"/>
      <c r="O334" s="433"/>
      <c r="P334" s="584"/>
      <c r="Q334" s="433"/>
    </row>
    <row r="335" spans="1:17" ht="17.399999999999999" x14ac:dyDescent="0.3">
      <c r="A335" s="379" t="s">
        <v>2901</v>
      </c>
      <c r="B335" s="419"/>
      <c r="C335" s="497"/>
      <c r="D335" s="419"/>
      <c r="E335" s="419"/>
      <c r="F335" s="419"/>
      <c r="G335" s="497">
        <v>3</v>
      </c>
      <c r="H335" s="497"/>
      <c r="I335" s="486">
        <v>2.4212097978289818E-3</v>
      </c>
      <c r="J335" s="419"/>
      <c r="K335" s="550">
        <v>638167.57999999996</v>
      </c>
      <c r="L335" s="419"/>
      <c r="M335" s="486">
        <v>1.7759078532468804E-3</v>
      </c>
      <c r="N335" s="419"/>
      <c r="P335" s="419"/>
    </row>
    <row r="336" spans="1:17" ht="17.399999999999999" x14ac:dyDescent="0.3">
      <c r="A336" s="379" t="s">
        <v>2902</v>
      </c>
      <c r="B336" s="419"/>
      <c r="C336" s="497"/>
      <c r="D336" s="419"/>
      <c r="E336" s="419"/>
      <c r="F336" s="419"/>
      <c r="G336" s="497">
        <v>122727</v>
      </c>
      <c r="H336" s="497"/>
      <c r="I336" s="486">
        <v>99.04927161938582</v>
      </c>
      <c r="J336" s="419"/>
      <c r="K336" s="590">
        <v>35711259076.13987</v>
      </c>
      <c r="L336" s="419"/>
      <c r="M336" s="486">
        <v>99.378137389321381</v>
      </c>
      <c r="N336" s="419"/>
      <c r="P336" s="419"/>
    </row>
    <row r="337" spans="1:17" ht="17.399999999999999" x14ac:dyDescent="0.3">
      <c r="A337" s="379" t="s">
        <v>2903</v>
      </c>
      <c r="B337" s="419"/>
      <c r="C337" s="497"/>
      <c r="D337" s="419"/>
      <c r="E337" s="419"/>
      <c r="F337" s="419"/>
      <c r="G337" s="497">
        <v>445</v>
      </c>
      <c r="H337" s="497"/>
      <c r="I337" s="486">
        <v>0.35914612001129897</v>
      </c>
      <c r="J337" s="419"/>
      <c r="K337" s="590">
        <v>87720559.480000004</v>
      </c>
      <c r="L337" s="419"/>
      <c r="M337" s="486">
        <v>0.24411085011830608</v>
      </c>
      <c r="N337" s="419"/>
      <c r="P337" s="419"/>
    </row>
    <row r="338" spans="1:17" ht="17.399999999999999" x14ac:dyDescent="0.3">
      <c r="A338" s="379" t="s">
        <v>2904</v>
      </c>
      <c r="B338" s="419"/>
      <c r="C338" s="497"/>
      <c r="D338" s="419"/>
      <c r="E338" s="419"/>
      <c r="F338" s="419"/>
      <c r="G338" s="497">
        <v>174</v>
      </c>
      <c r="H338" s="497"/>
      <c r="I338" s="486">
        <v>0.14043016827408095</v>
      </c>
      <c r="J338" s="419"/>
      <c r="K338" s="590">
        <v>34137880.509999998</v>
      </c>
      <c r="L338" s="419"/>
      <c r="M338" s="486">
        <v>9.4999702258320023E-2</v>
      </c>
      <c r="N338" s="419"/>
      <c r="P338" s="419"/>
    </row>
    <row r="339" spans="1:17" ht="17.399999999999999" x14ac:dyDescent="0.3">
      <c r="A339" s="379" t="s">
        <v>2905</v>
      </c>
      <c r="B339" s="419"/>
      <c r="C339" s="497"/>
      <c r="D339" s="419"/>
      <c r="E339" s="419"/>
      <c r="F339" s="419"/>
      <c r="G339" s="497">
        <v>167</v>
      </c>
      <c r="H339" s="497"/>
      <c r="I339" s="486">
        <v>0.13478067874581331</v>
      </c>
      <c r="J339" s="419"/>
      <c r="K339" s="590">
        <v>33399573.870000005</v>
      </c>
      <c r="L339" s="419"/>
      <c r="M339" s="486">
        <v>9.2945125057641312E-2</v>
      </c>
      <c r="N339" s="419"/>
      <c r="P339" s="419"/>
    </row>
    <row r="340" spans="1:17" ht="17.399999999999999" x14ac:dyDescent="0.3">
      <c r="A340" s="379" t="s">
        <v>2906</v>
      </c>
      <c r="B340" s="419"/>
      <c r="C340" s="497"/>
      <c r="D340" s="419"/>
      <c r="E340" s="419"/>
      <c r="F340" s="419"/>
      <c r="G340" s="497">
        <v>4</v>
      </c>
      <c r="H340" s="497"/>
      <c r="I340" s="486">
        <v>3.2282797304386424E-3</v>
      </c>
      <c r="J340" s="419"/>
      <c r="K340" s="590">
        <v>596490.53</v>
      </c>
      <c r="L340" s="419"/>
      <c r="M340" s="486">
        <v>1.6599279716064457E-3</v>
      </c>
      <c r="N340" s="419"/>
      <c r="P340" s="419"/>
    </row>
    <row r="341" spans="1:17" ht="17.399999999999999" x14ac:dyDescent="0.3">
      <c r="A341" s="379" t="s">
        <v>2907</v>
      </c>
      <c r="B341" s="419"/>
      <c r="C341" s="497"/>
      <c r="D341" s="419"/>
      <c r="E341" s="419"/>
      <c r="F341" s="419"/>
      <c r="G341" s="497">
        <v>0</v>
      </c>
      <c r="H341" s="497"/>
      <c r="I341" s="486">
        <v>0</v>
      </c>
      <c r="J341" s="419"/>
      <c r="K341" s="590">
        <v>0</v>
      </c>
      <c r="L341" s="419"/>
      <c r="M341" s="486">
        <v>0</v>
      </c>
      <c r="N341" s="419"/>
      <c r="P341" s="419"/>
    </row>
    <row r="342" spans="1:17" ht="17.399999999999999" x14ac:dyDescent="0.3">
      <c r="A342" s="379" t="s">
        <v>2908</v>
      </c>
      <c r="B342" s="419"/>
      <c r="C342" s="497"/>
      <c r="D342" s="419"/>
      <c r="E342" s="419"/>
      <c r="F342" s="419"/>
      <c r="G342" s="497">
        <v>0</v>
      </c>
      <c r="H342" s="497"/>
      <c r="I342" s="486">
        <v>0</v>
      </c>
      <c r="J342" s="419"/>
      <c r="K342" s="590">
        <v>0</v>
      </c>
      <c r="L342" s="419"/>
      <c r="M342" s="486">
        <v>0</v>
      </c>
      <c r="N342" s="419"/>
      <c r="P342" s="419"/>
    </row>
    <row r="343" spans="1:17" ht="17.399999999999999" x14ac:dyDescent="0.3">
      <c r="A343" s="379" t="s">
        <v>2909</v>
      </c>
      <c r="B343" s="419"/>
      <c r="C343" s="497"/>
      <c r="D343" s="419"/>
      <c r="E343" s="419"/>
      <c r="F343" s="419"/>
      <c r="G343" s="497">
        <v>384</v>
      </c>
      <c r="H343" s="497"/>
      <c r="I343" s="486">
        <v>0.30991485412210967</v>
      </c>
      <c r="J343" s="419"/>
      <c r="K343" s="590">
        <v>66125996.66999995</v>
      </c>
      <c r="L343" s="419"/>
      <c r="M343" s="486">
        <v>0.1840169893776647</v>
      </c>
      <c r="N343" s="419"/>
      <c r="P343" s="419"/>
    </row>
    <row r="344" spans="1:17" ht="17.399999999999999" x14ac:dyDescent="0.3">
      <c r="A344" s="379" t="s">
        <v>2910</v>
      </c>
      <c r="B344" s="419"/>
      <c r="C344" s="497"/>
      <c r="D344" s="419"/>
      <c r="E344" s="419"/>
      <c r="F344" s="419"/>
      <c r="G344" s="497">
        <v>0</v>
      </c>
      <c r="H344" s="497"/>
      <c r="I344" s="486">
        <v>0</v>
      </c>
      <c r="J344" s="419"/>
      <c r="K344" s="590">
        <v>0</v>
      </c>
      <c r="L344" s="419"/>
      <c r="M344" s="486">
        <v>0</v>
      </c>
      <c r="N344" s="419"/>
      <c r="P344" s="419"/>
    </row>
    <row r="345" spans="1:17" ht="17.399999999999999" x14ac:dyDescent="0.3">
      <c r="A345" s="379" t="s">
        <v>2911</v>
      </c>
      <c r="B345" s="419"/>
      <c r="C345" s="497"/>
      <c r="D345" s="419"/>
      <c r="E345" s="419"/>
      <c r="F345" s="419"/>
      <c r="G345" s="497">
        <v>1</v>
      </c>
      <c r="H345" s="497"/>
      <c r="I345" s="486">
        <v>8.0706993260966061E-4</v>
      </c>
      <c r="J345" s="419"/>
      <c r="K345" s="590">
        <v>845942.14</v>
      </c>
      <c r="L345" s="419"/>
      <c r="M345" s="486">
        <v>2.3541078188560947E-3</v>
      </c>
      <c r="N345" s="419"/>
      <c r="P345" s="419"/>
    </row>
    <row r="346" spans="1:17" ht="18" thickBot="1" x14ac:dyDescent="0.35">
      <c r="A346" s="358" t="s">
        <v>2867</v>
      </c>
      <c r="B346" s="566"/>
      <c r="C346" s="567"/>
      <c r="D346" s="566"/>
      <c r="E346" s="419"/>
      <c r="F346" s="566"/>
      <c r="G346" s="568">
        <v>123905</v>
      </c>
      <c r="H346" s="501"/>
      <c r="I346" s="568">
        <v>100</v>
      </c>
      <c r="J346" s="566"/>
      <c r="K346" s="568">
        <v>35934723687</v>
      </c>
      <c r="L346" s="566"/>
      <c r="M346" s="568">
        <v>99.999999999777017</v>
      </c>
      <c r="N346" s="566"/>
      <c r="P346" s="566"/>
    </row>
    <row r="347" spans="1:17" ht="19.8" thickTop="1" x14ac:dyDescent="0.45">
      <c r="A347" s="379"/>
      <c r="B347" s="583"/>
      <c r="C347" s="405"/>
      <c r="D347" s="583"/>
      <c r="E347" s="419"/>
      <c r="F347" s="583"/>
      <c r="G347" s="405"/>
      <c r="H347" s="405"/>
      <c r="I347" s="419"/>
      <c r="J347" s="583"/>
      <c r="K347" s="419"/>
      <c r="L347" s="583"/>
      <c r="M347" s="419"/>
      <c r="N347" s="583"/>
      <c r="P347" s="583"/>
    </row>
    <row r="348" spans="1:17" ht="19.2" x14ac:dyDescent="0.3">
      <c r="A348" s="368" t="s">
        <v>2912</v>
      </c>
      <c r="B348" s="507"/>
      <c r="C348" s="508"/>
      <c r="D348" s="507"/>
      <c r="E348" s="507"/>
      <c r="F348" s="507"/>
      <c r="G348" s="509"/>
      <c r="H348" s="509"/>
      <c r="I348" s="507"/>
      <c r="J348" s="507"/>
      <c r="K348" s="507"/>
      <c r="L348" s="507"/>
      <c r="M348" s="507"/>
      <c r="N348" s="507"/>
      <c r="O348" s="476"/>
      <c r="P348" s="507"/>
      <c r="Q348" s="476"/>
    </row>
    <row r="349" spans="1:17" ht="17.399999999999999" x14ac:dyDescent="0.3">
      <c r="A349" s="379"/>
      <c r="B349" s="511"/>
      <c r="C349" s="565"/>
      <c r="D349" s="511"/>
      <c r="E349" s="419"/>
      <c r="F349" s="511"/>
      <c r="G349" s="550"/>
      <c r="H349" s="550"/>
      <c r="I349" s="419"/>
      <c r="J349" s="511"/>
      <c r="K349" s="419"/>
      <c r="L349" s="511"/>
      <c r="M349" s="419"/>
      <c r="N349" s="511"/>
      <c r="P349" s="511"/>
    </row>
    <row r="350" spans="1:17" ht="17.399999999999999" x14ac:dyDescent="0.3">
      <c r="A350" s="434" t="s">
        <v>2913</v>
      </c>
      <c r="B350" s="419"/>
      <c r="C350" s="502"/>
      <c r="D350" s="419"/>
      <c r="E350" s="419"/>
      <c r="F350" s="419"/>
      <c r="G350" s="562" t="s">
        <v>671</v>
      </c>
      <c r="H350" s="511"/>
      <c r="I350" s="650" t="s">
        <v>2792</v>
      </c>
      <c r="J350" s="419"/>
      <c r="K350" s="563" t="s">
        <v>2862</v>
      </c>
      <c r="L350" s="419"/>
      <c r="M350" s="650" t="s">
        <v>2792</v>
      </c>
      <c r="N350" s="419"/>
      <c r="P350" s="419"/>
    </row>
    <row r="351" spans="1:17" ht="17.399999999999999" x14ac:dyDescent="0.3">
      <c r="A351" s="379" t="s">
        <v>2914</v>
      </c>
      <c r="B351" s="419"/>
      <c r="C351" s="497"/>
      <c r="D351" s="419"/>
      <c r="E351" s="419"/>
      <c r="F351" s="419"/>
      <c r="G351" s="497">
        <v>17347</v>
      </c>
      <c r="H351" s="550"/>
      <c r="I351" s="486">
        <v>14.000242120979783</v>
      </c>
      <c r="J351" s="419"/>
      <c r="K351" s="550">
        <v>1890657072.3499939</v>
      </c>
      <c r="L351" s="419"/>
      <c r="M351" s="486">
        <v>5.2613652711457233</v>
      </c>
      <c r="N351" s="419"/>
      <c r="P351" s="419"/>
    </row>
    <row r="352" spans="1:17" ht="17.399999999999999" x14ac:dyDescent="0.3">
      <c r="A352" s="379" t="s">
        <v>2915</v>
      </c>
      <c r="B352" s="419"/>
      <c r="C352" s="497"/>
      <c r="D352" s="419"/>
      <c r="E352" s="419"/>
      <c r="F352" s="419"/>
      <c r="G352" s="497">
        <v>7858</v>
      </c>
      <c r="H352" s="550"/>
      <c r="I352" s="486">
        <v>6.3419555304467137</v>
      </c>
      <c r="J352" s="419"/>
      <c r="K352" s="550">
        <v>1731276764.540005</v>
      </c>
      <c r="L352" s="419"/>
      <c r="M352" s="486">
        <v>4.8178379764927035</v>
      </c>
      <c r="N352" s="419"/>
      <c r="P352" s="419"/>
    </row>
    <row r="353" spans="1:16" ht="17.399999999999999" x14ac:dyDescent="0.3">
      <c r="A353" s="379" t="s">
        <v>2916</v>
      </c>
      <c r="B353" s="419"/>
      <c r="C353" s="497"/>
      <c r="D353" s="419"/>
      <c r="E353" s="419"/>
      <c r="F353" s="419"/>
      <c r="G353" s="497">
        <v>10521</v>
      </c>
      <c r="H353" s="550"/>
      <c r="I353" s="486">
        <v>8.4911827609862396</v>
      </c>
      <c r="J353" s="419"/>
      <c r="K353" s="550">
        <v>2624281677.23</v>
      </c>
      <c r="L353" s="419"/>
      <c r="M353" s="486">
        <v>7.3029131936232989</v>
      </c>
      <c r="N353" s="419"/>
      <c r="P353" s="419"/>
    </row>
    <row r="354" spans="1:16" ht="17.399999999999999" x14ac:dyDescent="0.3">
      <c r="A354" s="379" t="s">
        <v>2917</v>
      </c>
      <c r="B354" s="419"/>
      <c r="C354" s="497"/>
      <c r="D354" s="419"/>
      <c r="E354" s="419"/>
      <c r="F354" s="419"/>
      <c r="G354" s="497">
        <v>11916</v>
      </c>
      <c r="H354" s="550"/>
      <c r="I354" s="486">
        <v>9.6170453169767161</v>
      </c>
      <c r="J354" s="419"/>
      <c r="K354" s="550">
        <v>3110930780.069994</v>
      </c>
      <c r="L354" s="419"/>
      <c r="M354" s="486">
        <v>8.6571718407157974</v>
      </c>
      <c r="N354" s="419"/>
      <c r="P354" s="419"/>
    </row>
    <row r="355" spans="1:16" ht="17.399999999999999" x14ac:dyDescent="0.3">
      <c r="A355" s="379" t="s">
        <v>2918</v>
      </c>
      <c r="B355" s="419"/>
      <c r="C355" s="497"/>
      <c r="D355" s="419"/>
      <c r="E355" s="419"/>
      <c r="F355" s="419"/>
      <c r="G355" s="497">
        <v>11162</v>
      </c>
      <c r="H355" s="550"/>
      <c r="I355" s="486">
        <v>9.0085145877890316</v>
      </c>
      <c r="J355" s="419"/>
      <c r="K355" s="550">
        <v>3202712629.0699959</v>
      </c>
      <c r="L355" s="419"/>
      <c r="M355" s="486">
        <v>8.9125845434805218</v>
      </c>
      <c r="N355" s="419"/>
      <c r="P355" s="419"/>
    </row>
    <row r="356" spans="1:16" ht="18" customHeight="1" x14ac:dyDescent="0.3">
      <c r="A356" s="379" t="s">
        <v>2919</v>
      </c>
      <c r="B356" s="419"/>
      <c r="C356" s="497"/>
      <c r="D356" s="419"/>
      <c r="E356" s="419"/>
      <c r="F356" s="419"/>
      <c r="G356" s="497">
        <v>11100</v>
      </c>
      <c r="H356" s="550"/>
      <c r="I356" s="486">
        <v>8.9584762519672338</v>
      </c>
      <c r="J356" s="419"/>
      <c r="K356" s="550">
        <v>3408019684.9000149</v>
      </c>
      <c r="L356" s="419"/>
      <c r="M356" s="486">
        <v>9.4839178800557313</v>
      </c>
      <c r="N356" s="419"/>
      <c r="P356" s="419"/>
    </row>
    <row r="357" spans="1:16" ht="17.399999999999999" x14ac:dyDescent="0.3">
      <c r="A357" s="379" t="s">
        <v>2920</v>
      </c>
      <c r="B357" s="419"/>
      <c r="C357" s="497"/>
      <c r="D357" s="419"/>
      <c r="E357" s="419"/>
      <c r="F357" s="419"/>
      <c r="G357" s="497">
        <v>11761</v>
      </c>
      <c r="H357" s="550"/>
      <c r="I357" s="486">
        <v>9.4919494774222173</v>
      </c>
      <c r="J357" s="419"/>
      <c r="K357" s="550">
        <v>3888428531.5600076</v>
      </c>
      <c r="L357" s="419"/>
      <c r="M357" s="486">
        <v>10.820810994483068</v>
      </c>
      <c r="N357" s="419"/>
      <c r="P357" s="419"/>
    </row>
    <row r="358" spans="1:16" ht="18.75" customHeight="1" x14ac:dyDescent="0.3">
      <c r="A358" s="379" t="s">
        <v>2921</v>
      </c>
      <c r="B358" s="419"/>
      <c r="C358" s="497"/>
      <c r="D358" s="419"/>
      <c r="E358" s="419"/>
      <c r="F358" s="419"/>
      <c r="G358" s="497">
        <v>11770</v>
      </c>
      <c r="H358" s="550"/>
      <c r="I358" s="486">
        <v>9.4992131068157057</v>
      </c>
      <c r="J358" s="419"/>
      <c r="K358" s="550">
        <v>4192617493.3600326</v>
      </c>
      <c r="L358" s="419"/>
      <c r="M358" s="486">
        <v>11.667315240486415</v>
      </c>
      <c r="N358" s="419"/>
      <c r="P358" s="419"/>
    </row>
    <row r="359" spans="1:16" ht="17.399999999999999" x14ac:dyDescent="0.3">
      <c r="A359" s="379" t="s">
        <v>2922</v>
      </c>
      <c r="B359" s="419"/>
      <c r="C359" s="567"/>
      <c r="D359" s="419"/>
      <c r="E359" s="419"/>
      <c r="F359" s="419"/>
      <c r="G359" s="497">
        <v>12400</v>
      </c>
      <c r="H359" s="550"/>
      <c r="I359" s="486">
        <v>10.007667164359791</v>
      </c>
      <c r="J359" s="419"/>
      <c r="K359" s="550">
        <v>4527404674.1600122</v>
      </c>
      <c r="L359" s="419"/>
      <c r="M359" s="486">
        <v>12.598968934879769</v>
      </c>
      <c r="N359" s="419"/>
      <c r="P359" s="419"/>
    </row>
    <row r="360" spans="1:16" ht="17.399999999999999" x14ac:dyDescent="0.3">
      <c r="A360" s="379" t="s">
        <v>2923</v>
      </c>
      <c r="B360" s="419"/>
      <c r="C360" s="567"/>
      <c r="D360" s="419"/>
      <c r="E360" s="419"/>
      <c r="F360" s="419"/>
      <c r="G360" s="497">
        <v>8951</v>
      </c>
      <c r="H360" s="550"/>
      <c r="I360" s="486">
        <v>7.224082966789072</v>
      </c>
      <c r="J360" s="419"/>
      <c r="K360" s="550">
        <v>3548650932.7400174</v>
      </c>
      <c r="L360" s="419"/>
      <c r="M360" s="486">
        <v>9.8752698466519799</v>
      </c>
      <c r="N360" s="419"/>
      <c r="P360" s="419"/>
    </row>
    <row r="361" spans="1:16" ht="17.399999999999999" x14ac:dyDescent="0.3">
      <c r="A361" s="379" t="s">
        <v>2924</v>
      </c>
      <c r="B361" s="419"/>
      <c r="C361" s="567"/>
      <c r="D361" s="419"/>
      <c r="E361" s="419"/>
      <c r="F361" s="419"/>
      <c r="G361" s="497">
        <v>6498</v>
      </c>
      <c r="H361" s="550"/>
      <c r="I361" s="486">
        <v>5.2443404220975749</v>
      </c>
      <c r="J361" s="419"/>
      <c r="K361" s="550">
        <v>2777979300.0300059</v>
      </c>
      <c r="L361" s="419"/>
      <c r="M361" s="486">
        <v>7.7306265778662082</v>
      </c>
      <c r="N361" s="419"/>
      <c r="P361" s="419"/>
    </row>
    <row r="362" spans="1:16" ht="17.399999999999999" x14ac:dyDescent="0.3">
      <c r="A362" s="379" t="s">
        <v>2925</v>
      </c>
      <c r="B362" s="419"/>
      <c r="C362" s="567"/>
      <c r="D362" s="419"/>
      <c r="E362" s="419"/>
      <c r="F362" s="419"/>
      <c r="G362" s="497">
        <v>2505</v>
      </c>
      <c r="H362" s="550"/>
      <c r="I362" s="486">
        <v>2.0217101811871996</v>
      </c>
      <c r="J362" s="419"/>
      <c r="K362" s="550">
        <v>988106976.50000215</v>
      </c>
      <c r="L362" s="419"/>
      <c r="M362" s="486">
        <v>2.7497274922903236</v>
      </c>
      <c r="N362" s="419"/>
      <c r="P362" s="419"/>
    </row>
    <row r="363" spans="1:16" ht="17.399999999999999" x14ac:dyDescent="0.3">
      <c r="A363" s="379" t="s">
        <v>2926</v>
      </c>
      <c r="B363" s="419"/>
      <c r="C363" s="567"/>
      <c r="D363" s="419"/>
      <c r="E363" s="419"/>
      <c r="F363" s="419"/>
      <c r="G363" s="497">
        <v>116</v>
      </c>
      <c r="H363" s="550"/>
      <c r="I363" s="486">
        <v>9.3620112182720636E-2</v>
      </c>
      <c r="J363" s="419"/>
      <c r="K363" s="550">
        <v>43657170.409999989</v>
      </c>
      <c r="L363" s="419"/>
      <c r="M363" s="486">
        <v>0.12149020760605909</v>
      </c>
      <c r="N363" s="419"/>
      <c r="P363" s="419"/>
    </row>
    <row r="364" spans="1:16" ht="17.399999999999999" x14ac:dyDescent="0.3">
      <c r="A364" s="447" t="s">
        <v>2927</v>
      </c>
      <c r="B364" s="419"/>
      <c r="C364" s="567"/>
      <c r="D364" s="419"/>
      <c r="E364" s="419"/>
      <c r="F364" s="419"/>
      <c r="G364" s="497">
        <v>0</v>
      </c>
      <c r="H364" s="550"/>
      <c r="I364" s="486">
        <v>0</v>
      </c>
      <c r="J364" s="419"/>
      <c r="K364" s="550">
        <v>0</v>
      </c>
      <c r="L364" s="419"/>
      <c r="M364" s="486">
        <v>0</v>
      </c>
      <c r="N364" s="419"/>
      <c r="P364" s="419"/>
    </row>
    <row r="365" spans="1:16" ht="18" thickBot="1" x14ac:dyDescent="0.35">
      <c r="A365" s="358" t="s">
        <v>2867</v>
      </c>
      <c r="B365" s="566"/>
      <c r="C365" s="567"/>
      <c r="D365" s="566"/>
      <c r="E365" s="419"/>
      <c r="F365" s="566"/>
      <c r="G365" s="568">
        <v>123905</v>
      </c>
      <c r="H365" s="405"/>
      <c r="I365" s="568">
        <v>99.999999999999986</v>
      </c>
      <c r="J365" s="566"/>
      <c r="K365" s="568">
        <v>35934723687</v>
      </c>
      <c r="L365" s="566"/>
      <c r="M365" s="568">
        <v>99.999999999777586</v>
      </c>
      <c r="N365" s="566"/>
      <c r="P365" s="566"/>
    </row>
    <row r="366" spans="1:16" ht="18.600000000000001" thickTop="1" x14ac:dyDescent="0.35">
      <c r="A366" s="379"/>
      <c r="B366" s="592"/>
      <c r="C366" s="379"/>
      <c r="D366" s="592"/>
      <c r="E366" s="379"/>
      <c r="F366" s="592"/>
      <c r="G366" s="379"/>
      <c r="H366" s="379"/>
      <c r="I366" s="379"/>
      <c r="J366" s="592"/>
      <c r="K366" s="379"/>
      <c r="L366" s="592"/>
      <c r="M366" s="592"/>
      <c r="N366" s="592"/>
      <c r="P366" s="592"/>
    </row>
    <row r="367" spans="1:16" ht="18" customHeight="1" x14ac:dyDescent="0.35">
      <c r="A367" s="712" t="s">
        <v>2928</v>
      </c>
      <c r="B367" s="712"/>
      <c r="C367" s="712"/>
      <c r="D367" s="712"/>
      <c r="E367" s="712"/>
      <c r="F367" s="712"/>
      <c r="G367" s="712"/>
      <c r="H367" s="712"/>
      <c r="I367" s="712"/>
      <c r="J367" s="712"/>
      <c r="K367" s="712"/>
      <c r="L367" s="712"/>
      <c r="M367" s="712"/>
      <c r="N367" s="592"/>
      <c r="P367" s="592"/>
    </row>
    <row r="368" spans="1:16" ht="18" x14ac:dyDescent="0.35">
      <c r="A368" s="648"/>
      <c r="B368" s="648"/>
      <c r="C368" s="648"/>
      <c r="D368" s="648"/>
      <c r="E368" s="648"/>
      <c r="F368" s="648"/>
      <c r="G368" s="648"/>
      <c r="H368" s="648"/>
      <c r="I368" s="648"/>
      <c r="J368" s="648"/>
      <c r="K368" s="648"/>
      <c r="L368" s="648"/>
      <c r="M368" s="648"/>
      <c r="N368" s="592"/>
      <c r="P368" s="592"/>
    </row>
    <row r="369" spans="1:17" ht="17.399999999999999" x14ac:dyDescent="0.3">
      <c r="A369" s="561" t="s">
        <v>2929</v>
      </c>
      <c r="B369" s="507"/>
      <c r="C369" s="508"/>
      <c r="D369" s="507"/>
      <c r="E369" s="507"/>
      <c r="F369" s="507"/>
      <c r="G369" s="509"/>
      <c r="H369" s="509"/>
      <c r="I369" s="507"/>
      <c r="J369" s="507"/>
      <c r="K369" s="507"/>
      <c r="L369" s="507"/>
      <c r="M369" s="476"/>
      <c r="N369" s="507"/>
      <c r="O369" s="476"/>
      <c r="P369" s="507"/>
      <c r="Q369" s="476"/>
    </row>
    <row r="370" spans="1:17" ht="17.399999999999999" x14ac:dyDescent="0.3">
      <c r="A370" s="379"/>
      <c r="B370" s="511"/>
      <c r="C370" s="405"/>
      <c r="D370" s="511"/>
      <c r="E370" s="419"/>
      <c r="F370" s="511"/>
      <c r="G370" s="405"/>
      <c r="H370" s="405"/>
      <c r="I370" s="419"/>
      <c r="J370" s="511"/>
      <c r="K370" s="419"/>
      <c r="L370" s="511"/>
      <c r="M370" s="379"/>
      <c r="N370" s="511"/>
      <c r="P370" s="511"/>
    </row>
    <row r="371" spans="1:17" ht="17.399999999999999" x14ac:dyDescent="0.3">
      <c r="A371" s="434" t="s">
        <v>2930</v>
      </c>
      <c r="B371" s="419"/>
      <c r="C371" s="502"/>
      <c r="D371" s="419"/>
      <c r="E371" s="419"/>
      <c r="F371" s="419"/>
      <c r="G371" s="562" t="s">
        <v>671</v>
      </c>
      <c r="H371" s="511"/>
      <c r="I371" s="650" t="s">
        <v>2792</v>
      </c>
      <c r="J371" s="419"/>
      <c r="K371" s="563" t="s">
        <v>2862</v>
      </c>
      <c r="L371" s="419"/>
      <c r="M371" s="650" t="s">
        <v>2792</v>
      </c>
      <c r="N371" s="419"/>
      <c r="P371" s="419"/>
    </row>
    <row r="372" spans="1:17" ht="17.399999999999999" x14ac:dyDescent="0.3">
      <c r="A372" s="379" t="s">
        <v>2931</v>
      </c>
      <c r="B372" s="419"/>
      <c r="C372" s="497"/>
      <c r="D372" s="419"/>
      <c r="E372" s="419"/>
      <c r="F372" s="419"/>
      <c r="G372" s="497">
        <v>20025</v>
      </c>
      <c r="H372" s="405"/>
      <c r="I372" s="486">
        <v>16.161575400508454</v>
      </c>
      <c r="J372" s="419"/>
      <c r="K372" s="550">
        <v>4873405672.6300163</v>
      </c>
      <c r="L372" s="419"/>
      <c r="M372" s="486">
        <v>13.561828706625215</v>
      </c>
      <c r="N372" s="419"/>
      <c r="P372" s="419"/>
    </row>
    <row r="373" spans="1:17" ht="17.399999999999999" x14ac:dyDescent="0.3">
      <c r="A373" s="447" t="s">
        <v>2932</v>
      </c>
      <c r="B373" s="419"/>
      <c r="C373" s="497"/>
      <c r="D373" s="419"/>
      <c r="E373" s="419"/>
      <c r="F373" s="419"/>
      <c r="G373" s="497">
        <v>29448</v>
      </c>
      <c r="H373" s="405"/>
      <c r="I373" s="486">
        <v>23.766595375489285</v>
      </c>
      <c r="J373" s="419"/>
      <c r="K373" s="590">
        <v>8498022467.9900141</v>
      </c>
      <c r="L373" s="419"/>
      <c r="M373" s="486">
        <v>23.648498154625631</v>
      </c>
      <c r="N373" s="419"/>
      <c r="P373" s="419"/>
    </row>
    <row r="374" spans="1:17" ht="17.399999999999999" x14ac:dyDescent="0.3">
      <c r="A374" s="379" t="s">
        <v>2933</v>
      </c>
      <c r="B374" s="419"/>
      <c r="C374" s="497"/>
      <c r="D374" s="419"/>
      <c r="E374" s="419"/>
      <c r="F374" s="419"/>
      <c r="G374" s="497">
        <v>18656</v>
      </c>
      <c r="H374" s="405"/>
      <c r="I374" s="486">
        <v>15.056696662765829</v>
      </c>
      <c r="J374" s="419"/>
      <c r="K374" s="590">
        <v>5214111052.8200092</v>
      </c>
      <c r="L374" s="419"/>
      <c r="M374" s="486">
        <v>14.509951706422338</v>
      </c>
      <c r="N374" s="419"/>
      <c r="P374" s="419"/>
    </row>
    <row r="375" spans="1:17" ht="17.399999999999999" x14ac:dyDescent="0.3">
      <c r="A375" s="379" t="s">
        <v>2934</v>
      </c>
      <c r="B375" s="419"/>
      <c r="C375" s="497"/>
      <c r="D375" s="419"/>
      <c r="E375" s="419"/>
      <c r="F375" s="419"/>
      <c r="G375" s="497">
        <v>25806</v>
      </c>
      <c r="H375" s="405"/>
      <c r="I375" s="486">
        <v>20.827246680924901</v>
      </c>
      <c r="J375" s="419"/>
      <c r="K375" s="590">
        <v>7900152422.8600197</v>
      </c>
      <c r="L375" s="419"/>
      <c r="M375" s="486">
        <v>21.984731235648919</v>
      </c>
      <c r="N375" s="419"/>
      <c r="P375" s="419"/>
    </row>
    <row r="376" spans="1:17" ht="17.399999999999999" x14ac:dyDescent="0.3">
      <c r="A376" s="379" t="s">
        <v>2935</v>
      </c>
      <c r="B376" s="419"/>
      <c r="C376" s="497"/>
      <c r="D376" s="419"/>
      <c r="E376" s="419"/>
      <c r="F376" s="419"/>
      <c r="G376" s="497">
        <v>28734</v>
      </c>
      <c r="H376" s="405"/>
      <c r="I376" s="486">
        <v>23.190347443605987</v>
      </c>
      <c r="J376" s="419"/>
      <c r="K376" s="590">
        <v>9147473234.8400688</v>
      </c>
      <c r="L376" s="419"/>
      <c r="M376" s="486">
        <v>25.455805127421428</v>
      </c>
      <c r="N376" s="419"/>
      <c r="P376" s="419"/>
    </row>
    <row r="377" spans="1:17" ht="17.399999999999999" x14ac:dyDescent="0.3">
      <c r="A377" s="379" t="s">
        <v>2936</v>
      </c>
      <c r="B377" s="419"/>
      <c r="C377" s="497"/>
      <c r="D377" s="419"/>
      <c r="E377" s="419"/>
      <c r="F377" s="419"/>
      <c r="G377" s="497">
        <v>1117</v>
      </c>
      <c r="H377" s="405"/>
      <c r="I377" s="486">
        <v>0.90149711472499083</v>
      </c>
      <c r="J377" s="419"/>
      <c r="K377" s="590">
        <v>275479277.75999999</v>
      </c>
      <c r="L377" s="419"/>
      <c r="M377" s="486">
        <v>0.76661025741978739</v>
      </c>
      <c r="N377" s="419"/>
      <c r="P377" s="419"/>
    </row>
    <row r="378" spans="1:17" ht="17.399999999999999" x14ac:dyDescent="0.3">
      <c r="A378" s="379" t="s">
        <v>2937</v>
      </c>
      <c r="B378" s="419"/>
      <c r="C378" s="497"/>
      <c r="D378" s="419"/>
      <c r="E378" s="419"/>
      <c r="F378" s="419"/>
      <c r="G378" s="497">
        <v>56</v>
      </c>
      <c r="H378" s="405"/>
      <c r="I378" s="486">
        <v>4.5195916226140997E-2</v>
      </c>
      <c r="J378" s="419"/>
      <c r="K378" s="590">
        <v>9835279.9400000051</v>
      </c>
      <c r="L378" s="419"/>
      <c r="M378" s="486">
        <v>2.7369849913603445E-2</v>
      </c>
      <c r="N378" s="419"/>
      <c r="P378" s="419"/>
    </row>
    <row r="379" spans="1:17" ht="17.399999999999999" x14ac:dyDescent="0.3">
      <c r="A379" s="379" t="s">
        <v>2938</v>
      </c>
      <c r="B379" s="419"/>
      <c r="C379" s="497"/>
      <c r="D379" s="419"/>
      <c r="E379" s="419"/>
      <c r="F379" s="419"/>
      <c r="G379" s="497">
        <v>62</v>
      </c>
      <c r="H379" s="405"/>
      <c r="I379" s="486">
        <v>5.0038335821798965E-2</v>
      </c>
      <c r="J379" s="419"/>
      <c r="K379" s="590">
        <v>16104165.960000001</v>
      </c>
      <c r="L379" s="419"/>
      <c r="M379" s="486">
        <v>4.4815054375459018E-2</v>
      </c>
      <c r="N379" s="419"/>
      <c r="P379" s="419"/>
    </row>
    <row r="380" spans="1:17" ht="17.399999999999999" x14ac:dyDescent="0.3">
      <c r="A380" s="379" t="s">
        <v>2939</v>
      </c>
      <c r="B380" s="419"/>
      <c r="C380" s="497"/>
      <c r="D380" s="419"/>
      <c r="E380" s="419"/>
      <c r="F380" s="419"/>
      <c r="G380" s="497">
        <v>1</v>
      </c>
      <c r="H380" s="405"/>
      <c r="I380" s="486">
        <v>8.0706993260966061E-4</v>
      </c>
      <c r="J380" s="419"/>
      <c r="K380" s="590">
        <v>140112.12</v>
      </c>
      <c r="L380" s="419"/>
      <c r="M380" s="486">
        <v>3.8990732535029325E-4</v>
      </c>
      <c r="N380" s="419"/>
      <c r="P380" s="419"/>
    </row>
    <row r="381" spans="1:17" ht="18" thickBot="1" x14ac:dyDescent="0.35">
      <c r="A381" s="358" t="s">
        <v>2867</v>
      </c>
      <c r="B381" s="566"/>
      <c r="C381" s="567"/>
      <c r="D381" s="566"/>
      <c r="E381" s="419"/>
      <c r="F381" s="566"/>
      <c r="G381" s="568">
        <v>123905</v>
      </c>
      <c r="H381" s="501"/>
      <c r="I381" s="568">
        <v>99.999999999999986</v>
      </c>
      <c r="J381" s="566"/>
      <c r="K381" s="568">
        <v>35934723687</v>
      </c>
      <c r="L381" s="566"/>
      <c r="M381" s="568">
        <v>99.999999999777742</v>
      </c>
      <c r="N381" s="566"/>
      <c r="P381" s="566"/>
    </row>
    <row r="382" spans="1:17" ht="18" thickTop="1" x14ac:dyDescent="0.3">
      <c r="A382" s="358"/>
      <c r="B382" s="566"/>
      <c r="C382" s="567"/>
      <c r="D382" s="566"/>
      <c r="E382" s="419"/>
      <c r="F382" s="566"/>
      <c r="G382" s="567"/>
      <c r="H382" s="501"/>
      <c r="I382" s="578"/>
      <c r="J382" s="566"/>
      <c r="K382" s="501"/>
      <c r="L382" s="566"/>
      <c r="M382" s="578"/>
      <c r="N382" s="566"/>
      <c r="P382" s="566"/>
    </row>
    <row r="383" spans="1:17" ht="17.399999999999999" x14ac:dyDescent="0.3">
      <c r="A383" s="561" t="s">
        <v>2940</v>
      </c>
      <c r="B383" s="571"/>
      <c r="C383" s="572"/>
      <c r="D383" s="571"/>
      <c r="E383" s="571"/>
      <c r="F383" s="571"/>
      <c r="G383" s="572"/>
      <c r="H383" s="572"/>
      <c r="I383" s="571"/>
      <c r="J383" s="571"/>
      <c r="K383" s="571"/>
      <c r="L383" s="571"/>
      <c r="M383" s="476"/>
      <c r="N383" s="571"/>
      <c r="O383" s="476"/>
      <c r="P383" s="571"/>
      <c r="Q383" s="476"/>
    </row>
    <row r="384" spans="1:17" ht="17.399999999999999" x14ac:dyDescent="0.3">
      <c r="A384" s="379"/>
      <c r="B384" s="419"/>
      <c r="C384" s="405"/>
      <c r="D384" s="419"/>
      <c r="E384" s="419"/>
      <c r="F384" s="419"/>
      <c r="G384" s="405"/>
      <c r="H384" s="405"/>
      <c r="I384" s="419"/>
      <c r="J384" s="419"/>
      <c r="K384" s="419"/>
      <c r="L384" s="419"/>
      <c r="M384" s="379"/>
      <c r="N384" s="419"/>
      <c r="P384" s="419"/>
    </row>
    <row r="385" spans="1:16" ht="17.399999999999999" x14ac:dyDescent="0.3">
      <c r="A385" s="434" t="s">
        <v>2941</v>
      </c>
      <c r="B385" s="419"/>
      <c r="C385" s="502"/>
      <c r="D385" s="419"/>
      <c r="E385" s="419"/>
      <c r="F385" s="419"/>
      <c r="G385" s="562" t="s">
        <v>671</v>
      </c>
      <c r="H385" s="502"/>
      <c r="I385" s="650" t="s">
        <v>2792</v>
      </c>
      <c r="J385" s="419"/>
      <c r="K385" s="650" t="s">
        <v>2862</v>
      </c>
      <c r="L385" s="419"/>
      <c r="M385" s="650" t="s">
        <v>2792</v>
      </c>
      <c r="N385" s="419"/>
      <c r="P385" s="419"/>
    </row>
    <row r="386" spans="1:16" ht="17.399999999999999" x14ac:dyDescent="0.3">
      <c r="A386" s="379" t="s">
        <v>2942</v>
      </c>
      <c r="B386" s="419"/>
      <c r="C386" s="497"/>
      <c r="D386" s="419"/>
      <c r="E386" s="419"/>
      <c r="F386" s="419"/>
      <c r="G386" s="497">
        <v>19330</v>
      </c>
      <c r="H386" s="497"/>
      <c r="I386" s="486">
        <v>15.600661797344738</v>
      </c>
      <c r="J386" s="419"/>
      <c r="K386" s="550">
        <v>1159680849.120008</v>
      </c>
      <c r="L386" s="419"/>
      <c r="M386" s="486">
        <v>3.2271873278367309</v>
      </c>
      <c r="N386" s="419"/>
      <c r="P386" s="419"/>
    </row>
    <row r="387" spans="1:16" ht="17.399999999999999" x14ac:dyDescent="0.3">
      <c r="A387" s="379" t="s">
        <v>2943</v>
      </c>
      <c r="B387" s="419"/>
      <c r="C387" s="497"/>
      <c r="D387" s="419"/>
      <c r="E387" s="419"/>
      <c r="F387" s="419"/>
      <c r="G387" s="497">
        <v>33805</v>
      </c>
      <c r="H387" s="497"/>
      <c r="I387" s="486">
        <v>27.282999071869579</v>
      </c>
      <c r="J387" s="419"/>
      <c r="K387" s="550">
        <v>5097093652.3600216</v>
      </c>
      <c r="L387" s="419"/>
      <c r="M387" s="486">
        <v>14.184312913484243</v>
      </c>
      <c r="N387" s="419"/>
      <c r="P387" s="419"/>
    </row>
    <row r="388" spans="1:16" ht="17.399999999999999" x14ac:dyDescent="0.3">
      <c r="A388" s="379" t="s">
        <v>2944</v>
      </c>
      <c r="B388" s="419"/>
      <c r="C388" s="497"/>
      <c r="D388" s="419"/>
      <c r="E388" s="419"/>
      <c r="F388" s="419"/>
      <c r="G388" s="497">
        <v>27218</v>
      </c>
      <c r="H388" s="497"/>
      <c r="I388" s="486">
        <v>21.966829425769742</v>
      </c>
      <c r="J388" s="419"/>
      <c r="K388" s="550">
        <v>6722547864.7900105</v>
      </c>
      <c r="L388" s="419"/>
      <c r="M388" s="486">
        <v>18.707665386117903</v>
      </c>
      <c r="N388" s="419"/>
      <c r="P388" s="419"/>
    </row>
    <row r="389" spans="1:16" ht="17.399999999999999" x14ac:dyDescent="0.3">
      <c r="A389" s="379" t="s">
        <v>2945</v>
      </c>
      <c r="B389" s="419"/>
      <c r="C389" s="497"/>
      <c r="D389" s="419"/>
      <c r="E389" s="419"/>
      <c r="F389" s="419"/>
      <c r="G389" s="497">
        <v>16848</v>
      </c>
      <c r="H389" s="497"/>
      <c r="I389" s="486">
        <v>13.597514224607563</v>
      </c>
      <c r="J389" s="419"/>
      <c r="K389" s="550">
        <v>5835999925.4900007</v>
      </c>
      <c r="L389" s="419"/>
      <c r="M389" s="486">
        <v>16.240558787436214</v>
      </c>
      <c r="N389" s="419"/>
      <c r="P389" s="419"/>
    </row>
    <row r="390" spans="1:16" ht="17.399999999999999" x14ac:dyDescent="0.3">
      <c r="A390" s="379" t="s">
        <v>2946</v>
      </c>
      <c r="B390" s="419"/>
      <c r="C390" s="497"/>
      <c r="D390" s="419"/>
      <c r="E390" s="419"/>
      <c r="F390" s="419"/>
      <c r="G390" s="497">
        <v>10085</v>
      </c>
      <c r="H390" s="497"/>
      <c r="I390" s="486">
        <v>8.1393002703684267</v>
      </c>
      <c r="J390" s="419"/>
      <c r="K390" s="550">
        <v>4509583675.3100138</v>
      </c>
      <c r="L390" s="419"/>
      <c r="M390" s="486">
        <v>12.549376237283919</v>
      </c>
      <c r="N390" s="419"/>
      <c r="P390" s="419"/>
    </row>
    <row r="391" spans="1:16" ht="17.399999999999999" x14ac:dyDescent="0.3">
      <c r="A391" s="379" t="s">
        <v>2947</v>
      </c>
      <c r="B391" s="419"/>
      <c r="C391" s="497"/>
      <c r="D391" s="419"/>
      <c r="E391" s="419"/>
      <c r="F391" s="419"/>
      <c r="G391" s="497">
        <v>6100</v>
      </c>
      <c r="H391" s="497"/>
      <c r="I391" s="486">
        <v>4.9231265889189295</v>
      </c>
      <c r="J391" s="419"/>
      <c r="K391" s="550">
        <v>3334499733.0700059</v>
      </c>
      <c r="L391" s="419"/>
      <c r="M391" s="486">
        <v>9.2793248171720819</v>
      </c>
      <c r="N391" s="419"/>
      <c r="P391" s="419"/>
    </row>
    <row r="392" spans="1:16" ht="17.399999999999999" x14ac:dyDescent="0.3">
      <c r="A392" s="379" t="s">
        <v>2948</v>
      </c>
      <c r="B392" s="419"/>
      <c r="C392" s="497"/>
      <c r="D392" s="419"/>
      <c r="E392" s="419"/>
      <c r="F392" s="419"/>
      <c r="G392" s="497">
        <v>3574</v>
      </c>
      <c r="H392" s="497"/>
      <c r="I392" s="486">
        <v>2.8844679391469272</v>
      </c>
      <c r="J392" s="419"/>
      <c r="K392" s="550">
        <v>2308827400.0299997</v>
      </c>
      <c r="L392" s="419"/>
      <c r="M392" s="486">
        <v>6.425059561165507</v>
      </c>
      <c r="N392" s="419"/>
      <c r="P392" s="419"/>
    </row>
    <row r="393" spans="1:16" ht="17.399999999999999" x14ac:dyDescent="0.3">
      <c r="A393" s="379" t="s">
        <v>2949</v>
      </c>
      <c r="B393" s="419"/>
      <c r="C393" s="497"/>
      <c r="D393" s="419"/>
      <c r="E393" s="419"/>
      <c r="F393" s="419"/>
      <c r="G393" s="497">
        <v>2221</v>
      </c>
      <c r="H393" s="497"/>
      <c r="I393" s="486">
        <v>1.7925023203260564</v>
      </c>
      <c r="J393" s="419"/>
      <c r="K393" s="550">
        <v>1657179776.7699993</v>
      </c>
      <c r="L393" s="419"/>
      <c r="M393" s="486">
        <v>4.6116391243311892</v>
      </c>
      <c r="N393" s="419"/>
      <c r="P393" s="419"/>
    </row>
    <row r="394" spans="1:16" ht="17.399999999999999" x14ac:dyDescent="0.3">
      <c r="A394" s="379" t="s">
        <v>2950</v>
      </c>
      <c r="B394" s="419"/>
      <c r="C394" s="497"/>
      <c r="D394" s="419"/>
      <c r="E394" s="419"/>
      <c r="F394" s="419"/>
      <c r="G394" s="497">
        <v>1413</v>
      </c>
      <c r="H394" s="497"/>
      <c r="I394" s="486">
        <v>1.1403898147774505</v>
      </c>
      <c r="J394" s="419"/>
      <c r="K394" s="550">
        <v>1196333075.8900018</v>
      </c>
      <c r="L394" s="419"/>
      <c r="M394" s="486">
        <v>3.3291840124063508</v>
      </c>
      <c r="N394" s="419"/>
      <c r="P394" s="419"/>
    </row>
    <row r="395" spans="1:16" ht="17.399999999999999" x14ac:dyDescent="0.3">
      <c r="A395" s="379" t="s">
        <v>2951</v>
      </c>
      <c r="B395" s="419"/>
      <c r="C395" s="497"/>
      <c r="D395" s="419"/>
      <c r="E395" s="419"/>
      <c r="F395" s="419"/>
      <c r="G395" s="497">
        <v>990</v>
      </c>
      <c r="H395" s="497"/>
      <c r="I395" s="486">
        <v>0.79899923328356404</v>
      </c>
      <c r="J395" s="419"/>
      <c r="K395" s="550">
        <v>938094333.38000059</v>
      </c>
      <c r="L395" s="419"/>
      <c r="M395" s="486">
        <v>2.6105511247311251</v>
      </c>
      <c r="N395" s="419"/>
      <c r="P395" s="419"/>
    </row>
    <row r="396" spans="1:16" ht="17.399999999999999" x14ac:dyDescent="0.3">
      <c r="A396" s="379" t="s">
        <v>2952</v>
      </c>
      <c r="B396" s="419"/>
      <c r="C396" s="497"/>
      <c r="D396" s="419"/>
      <c r="E396" s="419"/>
      <c r="F396" s="419"/>
      <c r="G396" s="497">
        <v>1733</v>
      </c>
      <c r="H396" s="497"/>
      <c r="I396" s="486">
        <v>1.3986521932125418</v>
      </c>
      <c r="J396" s="419"/>
      <c r="K396" s="550">
        <v>2054822603.7699995</v>
      </c>
      <c r="L396" s="419"/>
      <c r="M396" s="486">
        <v>5.7182089993734015</v>
      </c>
      <c r="N396" s="419"/>
      <c r="P396" s="419"/>
    </row>
    <row r="397" spans="1:16" ht="17.399999999999999" x14ac:dyDescent="0.3">
      <c r="A397" s="379" t="s">
        <v>2953</v>
      </c>
      <c r="B397" s="511"/>
      <c r="C397" s="497"/>
      <c r="D397" s="511"/>
      <c r="E397" s="419"/>
      <c r="F397" s="511"/>
      <c r="G397" s="497">
        <v>404</v>
      </c>
      <c r="H397" s="497"/>
      <c r="I397" s="486">
        <v>0.32605625277430289</v>
      </c>
      <c r="J397" s="511"/>
      <c r="K397" s="550">
        <v>686968894.26999903</v>
      </c>
      <c r="L397" s="511"/>
      <c r="M397" s="486">
        <v>1.9117133061983771</v>
      </c>
      <c r="N397" s="511"/>
      <c r="P397" s="511"/>
    </row>
    <row r="398" spans="1:16" ht="17.399999999999999" x14ac:dyDescent="0.3">
      <c r="A398" s="379" t="s">
        <v>2954</v>
      </c>
      <c r="B398" s="511"/>
      <c r="C398" s="497"/>
      <c r="D398" s="511"/>
      <c r="E398" s="419"/>
      <c r="F398" s="511"/>
      <c r="G398" s="497">
        <v>184</v>
      </c>
      <c r="H398" s="497"/>
      <c r="I398" s="486">
        <v>0.14850086760017756</v>
      </c>
      <c r="J398" s="511"/>
      <c r="K398" s="550">
        <v>433091902.66999996</v>
      </c>
      <c r="L398" s="511"/>
      <c r="M398" s="486">
        <v>1.2052184022405001</v>
      </c>
      <c r="N398" s="511"/>
      <c r="P398" s="511"/>
    </row>
    <row r="399" spans="1:16" ht="17.399999999999999" x14ac:dyDescent="0.3">
      <c r="A399" s="379" t="s">
        <v>2955</v>
      </c>
      <c r="B399" s="511"/>
      <c r="C399" s="497"/>
      <c r="D399" s="511"/>
      <c r="E399" s="419"/>
      <c r="F399" s="511"/>
      <c r="G399" s="497">
        <v>0</v>
      </c>
      <c r="H399" s="497"/>
      <c r="I399" s="486">
        <v>0</v>
      </c>
      <c r="J399" s="511"/>
      <c r="K399" s="550">
        <v>0</v>
      </c>
      <c r="L399" s="511"/>
      <c r="M399" s="486">
        <v>0</v>
      </c>
      <c r="N399" s="511"/>
      <c r="P399" s="511"/>
    </row>
    <row r="400" spans="1:16" ht="15.6" customHeight="1" thickBot="1" x14ac:dyDescent="0.35">
      <c r="A400" s="577"/>
      <c r="B400" s="511"/>
      <c r="C400" s="567"/>
      <c r="D400" s="511"/>
      <c r="E400" s="419"/>
      <c r="F400" s="511"/>
      <c r="G400" s="568">
        <v>123905</v>
      </c>
      <c r="H400" s="501"/>
      <c r="I400" s="568">
        <v>100</v>
      </c>
      <c r="J400" s="511"/>
      <c r="K400" s="568">
        <v>35934723687</v>
      </c>
      <c r="L400" s="511"/>
      <c r="M400" s="568">
        <v>99.999999999777557</v>
      </c>
      <c r="N400" s="511"/>
      <c r="P400" s="511"/>
    </row>
    <row r="401" spans="1:17" ht="19.8" thickTop="1" x14ac:dyDescent="0.45">
      <c r="A401" s="379"/>
      <c r="B401" s="583"/>
      <c r="C401" s="565"/>
      <c r="D401" s="583"/>
      <c r="E401" s="419"/>
      <c r="F401" s="583"/>
      <c r="G401" s="550"/>
      <c r="H401" s="550"/>
      <c r="I401" s="419"/>
      <c r="J401" s="583"/>
      <c r="K401" s="550"/>
      <c r="L401" s="583"/>
      <c r="M401" s="379"/>
      <c r="N401" s="583"/>
      <c r="P401" s="583"/>
    </row>
    <row r="402" spans="1:17" ht="15" customHeight="1" x14ac:dyDescent="0.3">
      <c r="A402" s="561" t="s">
        <v>2956</v>
      </c>
      <c r="B402" s="507"/>
      <c r="C402" s="508"/>
      <c r="D402" s="507"/>
      <c r="E402" s="507"/>
      <c r="F402" s="507"/>
      <c r="G402" s="509"/>
      <c r="H402" s="509"/>
      <c r="I402" s="507"/>
      <c r="J402" s="507"/>
      <c r="K402" s="507"/>
      <c r="L402" s="507"/>
      <c r="M402" s="476"/>
      <c r="N402" s="507"/>
      <c r="O402" s="476"/>
      <c r="P402" s="507"/>
      <c r="Q402" s="476"/>
    </row>
    <row r="403" spans="1:17" ht="17.399999999999999" x14ac:dyDescent="0.3">
      <c r="A403" s="379"/>
      <c r="B403" s="511"/>
      <c r="C403" s="405"/>
      <c r="D403" s="511"/>
      <c r="E403" s="419"/>
      <c r="F403" s="511"/>
      <c r="G403" s="405"/>
      <c r="H403" s="405"/>
      <c r="I403" s="419"/>
      <c r="J403" s="511"/>
      <c r="K403" s="419"/>
      <c r="L403" s="511"/>
      <c r="M403" s="379"/>
      <c r="N403" s="511"/>
      <c r="P403" s="511"/>
    </row>
    <row r="404" spans="1:17" ht="17.399999999999999" x14ac:dyDescent="0.3">
      <c r="A404" s="434" t="s">
        <v>2957</v>
      </c>
      <c r="B404" s="419"/>
      <c r="C404" s="502"/>
      <c r="D404" s="419"/>
      <c r="E404" s="419"/>
      <c r="F404" s="419"/>
      <c r="G404" s="562" t="s">
        <v>671</v>
      </c>
      <c r="H404" s="511"/>
      <c r="I404" s="650" t="s">
        <v>2792</v>
      </c>
      <c r="J404" s="419"/>
      <c r="K404" s="563" t="s">
        <v>2862</v>
      </c>
      <c r="L404" s="419"/>
      <c r="M404" s="650" t="s">
        <v>2792</v>
      </c>
      <c r="N404" s="419"/>
      <c r="P404" s="419"/>
    </row>
    <row r="405" spans="1:17" ht="17.399999999999999" x14ac:dyDescent="0.3">
      <c r="A405" s="379" t="s">
        <v>2958</v>
      </c>
      <c r="B405" s="419"/>
      <c r="C405" s="497"/>
      <c r="D405" s="419"/>
      <c r="E405" s="419"/>
      <c r="F405" s="419"/>
      <c r="G405" s="497">
        <v>25784</v>
      </c>
      <c r="H405" s="550"/>
      <c r="I405" s="486">
        <v>20.809491142407492</v>
      </c>
      <c r="J405" s="419"/>
      <c r="K405" s="550">
        <v>5931649410.3800907</v>
      </c>
      <c r="L405" s="419"/>
      <c r="M405" s="486">
        <v>16.506734438940367</v>
      </c>
      <c r="N405" s="419"/>
      <c r="P405" s="419"/>
    </row>
    <row r="406" spans="1:17" ht="17.399999999999999" x14ac:dyDescent="0.3">
      <c r="A406" s="379" t="s">
        <v>2959</v>
      </c>
      <c r="B406" s="419"/>
      <c r="C406" s="497"/>
      <c r="D406" s="419"/>
      <c r="E406" s="419"/>
      <c r="F406" s="419"/>
      <c r="G406" s="497">
        <v>5901</v>
      </c>
      <c r="H406" s="565"/>
      <c r="I406" s="486">
        <v>4.7625196723296073</v>
      </c>
      <c r="J406" s="419"/>
      <c r="K406" s="590">
        <v>1654179890.6699972</v>
      </c>
      <c r="L406" s="419"/>
      <c r="M406" s="486">
        <v>4.6032909702556726</v>
      </c>
      <c r="N406" s="419"/>
      <c r="P406" s="419"/>
    </row>
    <row r="407" spans="1:17" ht="17.399999999999999" x14ac:dyDescent="0.3">
      <c r="A407" s="379" t="s">
        <v>2960</v>
      </c>
      <c r="B407" s="419"/>
      <c r="C407" s="497"/>
      <c r="D407" s="419"/>
      <c r="E407" s="419"/>
      <c r="F407" s="419"/>
      <c r="G407" s="497">
        <v>82220</v>
      </c>
      <c r="H407" s="565"/>
      <c r="I407" s="486">
        <v>66.357289859166301</v>
      </c>
      <c r="J407" s="419"/>
      <c r="K407" s="590">
        <v>25397267066.399799</v>
      </c>
      <c r="L407" s="419"/>
      <c r="M407" s="486">
        <v>70.676116192282549</v>
      </c>
      <c r="N407" s="419"/>
      <c r="P407" s="419"/>
    </row>
    <row r="408" spans="1:17" ht="17.399999999999999" x14ac:dyDescent="0.3">
      <c r="A408" s="379" t="s">
        <v>2961</v>
      </c>
      <c r="B408" s="419"/>
      <c r="C408" s="497"/>
      <c r="D408" s="419"/>
      <c r="E408" s="419"/>
      <c r="F408" s="419"/>
      <c r="G408" s="497">
        <v>10000</v>
      </c>
      <c r="H408" s="565"/>
      <c r="I408" s="486">
        <v>8.0706993260966051</v>
      </c>
      <c r="J408" s="419"/>
      <c r="K408" s="590">
        <v>2951627319.4699993</v>
      </c>
      <c r="L408" s="419"/>
      <c r="M408" s="486">
        <v>8.2138583982984716</v>
      </c>
      <c r="N408" s="419"/>
      <c r="P408" s="419"/>
      <c r="Q408" s="593"/>
    </row>
    <row r="409" spans="1:17" ht="18" thickBot="1" x14ac:dyDescent="0.35">
      <c r="A409" s="358" t="s">
        <v>2867</v>
      </c>
      <c r="B409" s="566"/>
      <c r="C409" s="567"/>
      <c r="D409" s="566"/>
      <c r="E409" s="419"/>
      <c r="F409" s="566"/>
      <c r="G409" s="568">
        <v>123905</v>
      </c>
      <c r="H409" s="569"/>
      <c r="I409" s="568">
        <v>100</v>
      </c>
      <c r="J409" s="566"/>
      <c r="K409" s="568">
        <v>35934723687</v>
      </c>
      <c r="L409" s="566"/>
      <c r="M409" s="568">
        <v>99.99999999977706</v>
      </c>
      <c r="N409" s="566"/>
      <c r="P409" s="566"/>
      <c r="Q409" s="593"/>
    </row>
    <row r="410" spans="1:17" ht="19.8" thickTop="1" x14ac:dyDescent="0.45">
      <c r="A410" s="379"/>
      <c r="B410" s="583"/>
      <c r="C410" s="405"/>
      <c r="D410" s="583"/>
      <c r="E410" s="419"/>
      <c r="F410" s="583"/>
      <c r="G410" s="405"/>
      <c r="H410" s="405"/>
      <c r="I410" s="419"/>
      <c r="J410" s="583"/>
      <c r="K410" s="419"/>
      <c r="L410" s="583"/>
      <c r="M410" s="379"/>
      <c r="N410" s="583"/>
      <c r="P410" s="583"/>
      <c r="Q410" s="593"/>
    </row>
    <row r="411" spans="1:17" ht="15.6" customHeight="1" x14ac:dyDescent="0.3">
      <c r="A411" s="718" t="s">
        <v>2962</v>
      </c>
      <c r="B411" s="718"/>
      <c r="C411" s="718"/>
      <c r="D411" s="718"/>
      <c r="E411" s="718"/>
      <c r="F411" s="718"/>
      <c r="G411" s="718"/>
      <c r="H411" s="718"/>
      <c r="I411" s="718"/>
      <c r="J411" s="718"/>
      <c r="K411" s="718"/>
      <c r="L411" s="718"/>
      <c r="M411" s="718"/>
      <c r="N411" s="354"/>
      <c r="P411" s="354"/>
    </row>
    <row r="412" spans="1:17" ht="17.399999999999999" x14ac:dyDescent="0.3">
      <c r="A412" s="510"/>
      <c r="B412" s="511"/>
      <c r="C412" s="513"/>
      <c r="D412" s="511"/>
      <c r="E412" s="465"/>
      <c r="F412" s="511"/>
      <c r="G412" s="512"/>
      <c r="H412" s="512"/>
      <c r="I412" s="511"/>
      <c r="J412" s="511"/>
      <c r="K412" s="511"/>
      <c r="L412" s="511"/>
      <c r="M412" s="510"/>
      <c r="N412" s="511"/>
      <c r="P412" s="511"/>
    </row>
    <row r="413" spans="1:17" ht="19.2" x14ac:dyDescent="0.3">
      <c r="A413" s="561" t="s">
        <v>2963</v>
      </c>
      <c r="B413" s="507"/>
      <c r="C413" s="508"/>
      <c r="D413" s="507"/>
      <c r="E413" s="507"/>
      <c r="F413" s="507"/>
      <c r="G413" s="509"/>
      <c r="H413" s="509"/>
      <c r="I413" s="507"/>
      <c r="J413" s="507"/>
      <c r="K413" s="507"/>
      <c r="L413" s="507"/>
      <c r="M413" s="476"/>
      <c r="N413" s="507"/>
      <c r="O413" s="476"/>
      <c r="P413" s="507"/>
      <c r="Q413" s="476"/>
    </row>
    <row r="414" spans="1:17" ht="17.399999999999999" x14ac:dyDescent="0.3">
      <c r="A414" s="379"/>
      <c r="B414" s="419"/>
      <c r="C414" s="405"/>
      <c r="D414" s="419"/>
      <c r="E414" s="419"/>
      <c r="F414" s="419"/>
      <c r="G414" s="405"/>
      <c r="H414" s="405"/>
      <c r="I414" s="419"/>
      <c r="J414" s="419"/>
      <c r="K414" s="419"/>
      <c r="L414" s="419"/>
      <c r="M414" s="379"/>
      <c r="N414" s="419"/>
      <c r="P414" s="419"/>
    </row>
    <row r="415" spans="1:17" ht="17.399999999999999" x14ac:dyDescent="0.3">
      <c r="A415" s="379"/>
      <c r="B415" s="405"/>
      <c r="C415" s="405"/>
      <c r="D415" s="405"/>
      <c r="E415" s="716" t="s">
        <v>2861</v>
      </c>
      <c r="F415" s="716"/>
      <c r="G415" s="716"/>
      <c r="H415" s="716"/>
      <c r="I415" s="716"/>
      <c r="J415" s="716"/>
      <c r="K415" s="716"/>
      <c r="L415" s="716"/>
      <c r="M415" s="716"/>
      <c r="N415" s="446"/>
      <c r="P415" s="354"/>
    </row>
    <row r="416" spans="1:17" ht="17.399999999999999" x14ac:dyDescent="0.3">
      <c r="A416" s="594"/>
      <c r="B416" s="595"/>
      <c r="C416" s="502"/>
      <c r="D416" s="595"/>
      <c r="E416" s="502" t="s">
        <v>2964</v>
      </c>
      <c r="F416" s="595"/>
      <c r="G416" s="502"/>
      <c r="H416" s="595"/>
      <c r="I416" s="502"/>
      <c r="J416" s="595"/>
      <c r="K416" s="502"/>
      <c r="L416" s="595"/>
      <c r="M416" s="502"/>
      <c r="N416" s="595"/>
      <c r="P416" s="595"/>
    </row>
    <row r="417" spans="1:16" ht="17.399999999999999" x14ac:dyDescent="0.3">
      <c r="A417" s="594"/>
      <c r="B417" s="595"/>
      <c r="C417" s="502"/>
      <c r="D417" s="595"/>
      <c r="E417" s="502" t="s">
        <v>2965</v>
      </c>
      <c r="F417" s="595"/>
      <c r="G417" s="502" t="s">
        <v>2966</v>
      </c>
      <c r="H417" s="595"/>
      <c r="I417" s="502" t="s">
        <v>2967</v>
      </c>
      <c r="J417" s="595"/>
      <c r="K417" s="502" t="s">
        <v>2968</v>
      </c>
      <c r="L417" s="595"/>
      <c r="M417" s="502"/>
      <c r="N417" s="595"/>
      <c r="P417" s="595"/>
    </row>
    <row r="418" spans="1:16" ht="17.399999999999999" x14ac:dyDescent="0.3">
      <c r="A418" s="434" t="s">
        <v>2869</v>
      </c>
      <c r="B418" s="595"/>
      <c r="C418" s="562" t="s">
        <v>2913</v>
      </c>
      <c r="D418" s="595"/>
      <c r="E418" s="562" t="s">
        <v>2969</v>
      </c>
      <c r="F418" s="595"/>
      <c r="G418" s="562" t="s">
        <v>2969</v>
      </c>
      <c r="H418" s="595"/>
      <c r="I418" s="562" t="s">
        <v>2969</v>
      </c>
      <c r="J418" s="595"/>
      <c r="K418" s="562" t="s">
        <v>2969</v>
      </c>
      <c r="L418" s="595"/>
      <c r="M418" s="562" t="s">
        <v>146</v>
      </c>
      <c r="N418" s="595"/>
      <c r="P418" s="595"/>
    </row>
    <row r="419" spans="1:16" ht="17.399999999999999" x14ac:dyDescent="0.3">
      <c r="A419" s="379" t="s">
        <v>2870</v>
      </c>
      <c r="B419" s="590"/>
      <c r="C419" s="383" t="s">
        <v>2914</v>
      </c>
      <c r="D419" s="590"/>
      <c r="E419" s="590">
        <v>98398186.810000241</v>
      </c>
      <c r="F419" s="590"/>
      <c r="G419" s="590">
        <v>7041.23</v>
      </c>
      <c r="H419" s="590"/>
      <c r="I419" s="590">
        <v>60324.05</v>
      </c>
      <c r="J419" s="590"/>
      <c r="K419" s="590">
        <v>184150.74000000002</v>
      </c>
      <c r="L419" s="590"/>
      <c r="M419" s="551">
        <v>98649702.830000237</v>
      </c>
      <c r="N419" s="590"/>
      <c r="P419" s="590"/>
    </row>
    <row r="420" spans="1:16" ht="17.399999999999999" x14ac:dyDescent="0.3">
      <c r="A420" s="379"/>
      <c r="B420" s="596"/>
      <c r="C420" s="383" t="s">
        <v>2970</v>
      </c>
      <c r="D420" s="596"/>
      <c r="E420" s="590">
        <v>72186734.799999982</v>
      </c>
      <c r="F420" s="596"/>
      <c r="G420" s="590">
        <v>160458.79</v>
      </c>
      <c r="H420" s="590"/>
      <c r="I420" s="590">
        <v>0</v>
      </c>
      <c r="J420" s="596"/>
      <c r="K420" s="590">
        <v>749741.94</v>
      </c>
      <c r="L420" s="596"/>
      <c r="M420" s="551">
        <v>73096935.529999986</v>
      </c>
      <c r="N420" s="596"/>
      <c r="P420" s="596"/>
    </row>
    <row r="421" spans="1:16" ht="17.399999999999999" x14ac:dyDescent="0.3">
      <c r="A421" s="379"/>
      <c r="B421" s="596"/>
      <c r="C421" s="383" t="s">
        <v>2971</v>
      </c>
      <c r="D421" s="596"/>
      <c r="E421" s="590">
        <v>111752204.43000001</v>
      </c>
      <c r="F421" s="596"/>
      <c r="G421" s="590">
        <v>333993.10000000003</v>
      </c>
      <c r="H421" s="590"/>
      <c r="I421" s="590">
        <v>328260.8</v>
      </c>
      <c r="J421" s="596"/>
      <c r="K421" s="590">
        <v>422300.81</v>
      </c>
      <c r="L421" s="596"/>
      <c r="M421" s="551">
        <v>112836759.14</v>
      </c>
      <c r="N421" s="596"/>
      <c r="P421" s="596"/>
    </row>
    <row r="422" spans="1:16" ht="17.399999999999999" x14ac:dyDescent="0.3">
      <c r="A422" s="379"/>
      <c r="B422" s="596"/>
      <c r="C422" s="383" t="s">
        <v>2972</v>
      </c>
      <c r="D422" s="596"/>
      <c r="E422" s="590">
        <v>136688848.09999999</v>
      </c>
      <c r="F422" s="596"/>
      <c r="G422" s="590">
        <v>789259.5</v>
      </c>
      <c r="H422" s="590"/>
      <c r="I422" s="590">
        <v>0</v>
      </c>
      <c r="J422" s="596"/>
      <c r="K422" s="590">
        <v>782763.01</v>
      </c>
      <c r="L422" s="596"/>
      <c r="M422" s="551">
        <v>138260870.60999998</v>
      </c>
      <c r="N422" s="596"/>
      <c r="P422" s="596"/>
    </row>
    <row r="423" spans="1:16" ht="17.399999999999999" x14ac:dyDescent="0.3">
      <c r="A423" s="379"/>
      <c r="B423" s="596"/>
      <c r="C423" s="383" t="s">
        <v>2973</v>
      </c>
      <c r="D423" s="596"/>
      <c r="E423" s="590">
        <v>166464259.6500003</v>
      </c>
      <c r="F423" s="596"/>
      <c r="G423" s="590">
        <v>437655.99</v>
      </c>
      <c r="H423" s="590"/>
      <c r="I423" s="590">
        <v>228915.22</v>
      </c>
      <c r="J423" s="596"/>
      <c r="K423" s="590">
        <v>906917.27</v>
      </c>
      <c r="L423" s="596"/>
      <c r="M423" s="551">
        <v>168037748.13000032</v>
      </c>
      <c r="N423" s="596"/>
      <c r="P423" s="596"/>
    </row>
    <row r="424" spans="1:16" ht="17.399999999999999" x14ac:dyDescent="0.3">
      <c r="A424" s="379"/>
      <c r="B424" s="596"/>
      <c r="C424" s="383" t="s">
        <v>2974</v>
      </c>
      <c r="D424" s="596"/>
      <c r="E424" s="590">
        <v>215118964.40000004</v>
      </c>
      <c r="F424" s="596"/>
      <c r="G424" s="590">
        <v>180021.46</v>
      </c>
      <c r="H424" s="590"/>
      <c r="I424" s="590">
        <v>227106.44</v>
      </c>
      <c r="J424" s="596"/>
      <c r="K424" s="590">
        <v>1306471.1200000001</v>
      </c>
      <c r="L424" s="596"/>
      <c r="M424" s="551">
        <v>216832563.42000005</v>
      </c>
      <c r="N424" s="596"/>
      <c r="P424" s="596"/>
    </row>
    <row r="425" spans="1:16" ht="17.399999999999999" x14ac:dyDescent="0.3">
      <c r="A425" s="379"/>
      <c r="B425" s="596"/>
      <c r="C425" s="383" t="s">
        <v>2975</v>
      </c>
      <c r="D425" s="596"/>
      <c r="E425" s="590">
        <v>272447545.9400003</v>
      </c>
      <c r="F425" s="596"/>
      <c r="G425" s="590">
        <v>611644.32999999996</v>
      </c>
      <c r="H425" s="590"/>
      <c r="I425" s="590">
        <v>212298.4</v>
      </c>
      <c r="J425" s="596"/>
      <c r="K425" s="590">
        <v>769599.56</v>
      </c>
      <c r="L425" s="596"/>
      <c r="M425" s="551">
        <v>274041088.23000026</v>
      </c>
      <c r="N425" s="596"/>
      <c r="P425" s="596"/>
    </row>
    <row r="426" spans="1:16" ht="17.399999999999999" x14ac:dyDescent="0.3">
      <c r="A426" s="379"/>
      <c r="B426" s="596"/>
      <c r="C426" s="383" t="s">
        <v>2976</v>
      </c>
      <c r="D426" s="596"/>
      <c r="E426" s="590">
        <v>336202091.75000036</v>
      </c>
      <c r="F426" s="596"/>
      <c r="G426" s="590">
        <v>175509.04</v>
      </c>
      <c r="H426" s="590"/>
      <c r="I426" s="590">
        <v>468991.85</v>
      </c>
      <c r="J426" s="596"/>
      <c r="K426" s="590">
        <v>727329.79999999993</v>
      </c>
      <c r="L426" s="596"/>
      <c r="M426" s="551">
        <v>337573922.44000041</v>
      </c>
      <c r="N426" s="596"/>
      <c r="P426" s="596"/>
    </row>
    <row r="427" spans="1:16" ht="17.399999999999999" x14ac:dyDescent="0.3">
      <c r="A427" s="379"/>
      <c r="B427" s="596"/>
      <c r="C427" s="383" t="s">
        <v>2977</v>
      </c>
      <c r="D427" s="596"/>
      <c r="E427" s="590">
        <v>375760879.43999976</v>
      </c>
      <c r="F427" s="596"/>
      <c r="G427" s="590">
        <v>1054299.17</v>
      </c>
      <c r="H427" s="590"/>
      <c r="I427" s="590">
        <v>175978.36</v>
      </c>
      <c r="J427" s="596"/>
      <c r="K427" s="590">
        <v>0</v>
      </c>
      <c r="L427" s="596"/>
      <c r="M427" s="551">
        <v>376991156.96999979</v>
      </c>
      <c r="N427" s="596"/>
      <c r="P427" s="596"/>
    </row>
    <row r="428" spans="1:16" ht="17.399999999999999" x14ac:dyDescent="0.3">
      <c r="A428" s="379"/>
      <c r="B428" s="596"/>
      <c r="C428" s="383" t="s">
        <v>2978</v>
      </c>
      <c r="D428" s="596"/>
      <c r="E428" s="590">
        <v>455228760.36999947</v>
      </c>
      <c r="F428" s="596"/>
      <c r="G428" s="590">
        <v>671984.03</v>
      </c>
      <c r="H428" s="590"/>
      <c r="I428" s="590">
        <v>0</v>
      </c>
      <c r="J428" s="596"/>
      <c r="K428" s="590">
        <v>1460471.0899999999</v>
      </c>
      <c r="L428" s="596"/>
      <c r="M428" s="551">
        <v>457361215.48999941</v>
      </c>
      <c r="N428" s="596"/>
      <c r="P428" s="596"/>
    </row>
    <row r="429" spans="1:16" ht="17.399999999999999" x14ac:dyDescent="0.3">
      <c r="A429" s="379"/>
      <c r="B429" s="596"/>
      <c r="C429" s="383" t="s">
        <v>2979</v>
      </c>
      <c r="D429" s="596"/>
      <c r="E429" s="590">
        <v>626839775.67999995</v>
      </c>
      <c r="F429" s="596"/>
      <c r="G429" s="590">
        <v>3203077.7</v>
      </c>
      <c r="H429" s="590"/>
      <c r="I429" s="590">
        <v>0</v>
      </c>
      <c r="J429" s="596"/>
      <c r="K429" s="590">
        <v>751841.2</v>
      </c>
      <c r="L429" s="596"/>
      <c r="M429" s="551">
        <v>630794694.58000004</v>
      </c>
      <c r="N429" s="596"/>
      <c r="P429" s="596"/>
    </row>
    <row r="430" spans="1:16" ht="17.399999999999999" x14ac:dyDescent="0.3">
      <c r="A430" s="379"/>
      <c r="B430" s="596"/>
      <c r="C430" s="383" t="s">
        <v>2980</v>
      </c>
      <c r="D430" s="596"/>
      <c r="E430" s="590">
        <v>628437851.91000009</v>
      </c>
      <c r="F430" s="596"/>
      <c r="G430" s="590">
        <v>2192468.7999999998</v>
      </c>
      <c r="H430" s="590"/>
      <c r="I430" s="590">
        <v>0</v>
      </c>
      <c r="J430" s="596"/>
      <c r="K430" s="590">
        <v>744760.33000000007</v>
      </c>
      <c r="L430" s="596"/>
      <c r="M430" s="551">
        <v>631375081.04000008</v>
      </c>
      <c r="N430" s="596"/>
      <c r="P430" s="596"/>
    </row>
    <row r="431" spans="1:16" ht="17.399999999999999" x14ac:dyDescent="0.3">
      <c r="A431" s="379"/>
      <c r="B431" s="596"/>
      <c r="C431" s="383" t="s">
        <v>2981</v>
      </c>
      <c r="D431" s="596"/>
      <c r="E431" s="590">
        <v>30147736.949999988</v>
      </c>
      <c r="F431" s="596"/>
      <c r="G431" s="590">
        <v>756693.25</v>
      </c>
      <c r="H431" s="590"/>
      <c r="I431" s="590">
        <v>501453.48</v>
      </c>
      <c r="J431" s="596"/>
      <c r="K431" s="590">
        <v>167517.78</v>
      </c>
      <c r="L431" s="596"/>
      <c r="M431" s="551">
        <v>31573401.45999999</v>
      </c>
      <c r="N431" s="596"/>
      <c r="P431" s="596"/>
    </row>
    <row r="432" spans="1:16" ht="17.399999999999999" x14ac:dyDescent="0.3">
      <c r="A432" s="379"/>
      <c r="B432" s="596"/>
      <c r="C432" s="383" t="s">
        <v>2927</v>
      </c>
      <c r="D432" s="596"/>
      <c r="E432" s="590">
        <v>0</v>
      </c>
      <c r="F432" s="596"/>
      <c r="G432" s="590">
        <v>0</v>
      </c>
      <c r="H432" s="590"/>
      <c r="I432" s="590">
        <v>0</v>
      </c>
      <c r="J432" s="596"/>
      <c r="K432" s="590">
        <v>0</v>
      </c>
      <c r="L432" s="596"/>
      <c r="M432" s="551">
        <v>0</v>
      </c>
      <c r="N432" s="596"/>
      <c r="P432" s="596"/>
    </row>
    <row r="433" spans="1:16" ht="18" thickBot="1" x14ac:dyDescent="0.35">
      <c r="A433" s="379"/>
      <c r="B433" s="419"/>
      <c r="C433" s="405"/>
      <c r="D433" s="419"/>
      <c r="E433" s="568">
        <v>3525673840.2300005</v>
      </c>
      <c r="F433" s="419"/>
      <c r="G433" s="568">
        <v>10574106.390000001</v>
      </c>
      <c r="H433" s="405"/>
      <c r="I433" s="568">
        <v>2203328.5999999996</v>
      </c>
      <c r="J433" s="419"/>
      <c r="K433" s="568">
        <v>8973864.6500000004</v>
      </c>
      <c r="L433" s="419"/>
      <c r="M433" s="568">
        <v>3547425139.8700004</v>
      </c>
      <c r="N433" s="419"/>
      <c r="O433" s="597"/>
      <c r="P433" s="419"/>
    </row>
    <row r="434" spans="1:16" ht="18" thickTop="1" x14ac:dyDescent="0.3">
      <c r="A434" s="379"/>
      <c r="B434" s="419"/>
      <c r="C434" s="405"/>
      <c r="D434" s="419"/>
      <c r="E434" s="419"/>
      <c r="F434" s="419"/>
      <c r="G434" s="405"/>
      <c r="H434" s="405"/>
      <c r="I434" s="419"/>
      <c r="J434" s="419"/>
      <c r="K434" s="419"/>
      <c r="L434" s="419"/>
      <c r="M434" s="379"/>
      <c r="N434" s="419"/>
      <c r="P434" s="419"/>
    </row>
    <row r="435" spans="1:16" ht="17.399999999999999" x14ac:dyDescent="0.3">
      <c r="A435" s="379"/>
      <c r="B435" s="405"/>
      <c r="C435" s="405"/>
      <c r="D435" s="405"/>
      <c r="E435" s="716" t="s">
        <v>2861</v>
      </c>
      <c r="F435" s="716"/>
      <c r="G435" s="716"/>
      <c r="H435" s="716"/>
      <c r="I435" s="716"/>
      <c r="J435" s="716"/>
      <c r="K435" s="716"/>
      <c r="L435" s="716"/>
      <c r="M435" s="716"/>
      <c r="N435" s="446"/>
      <c r="P435" s="354"/>
    </row>
    <row r="436" spans="1:16" ht="17.399999999999999" x14ac:dyDescent="0.3">
      <c r="A436" s="594"/>
      <c r="B436" s="595"/>
      <c r="C436" s="502"/>
      <c r="D436" s="595"/>
      <c r="E436" s="502" t="s">
        <v>2964</v>
      </c>
      <c r="F436" s="595"/>
      <c r="G436" s="502"/>
      <c r="H436" s="595"/>
      <c r="I436" s="502"/>
      <c r="J436" s="595"/>
      <c r="K436" s="502"/>
      <c r="L436" s="595"/>
      <c r="M436" s="502"/>
      <c r="N436" s="595"/>
      <c r="P436" s="595"/>
    </row>
    <row r="437" spans="1:16" ht="17.399999999999999" x14ac:dyDescent="0.3">
      <c r="A437" s="594"/>
      <c r="B437" s="595"/>
      <c r="C437" s="502"/>
      <c r="D437" s="595"/>
      <c r="E437" s="502" t="s">
        <v>2965</v>
      </c>
      <c r="F437" s="595"/>
      <c r="G437" s="502" t="s">
        <v>2966</v>
      </c>
      <c r="H437" s="595"/>
      <c r="I437" s="502" t="s">
        <v>2967</v>
      </c>
      <c r="J437" s="595"/>
      <c r="K437" s="502" t="s">
        <v>2968</v>
      </c>
      <c r="L437" s="595"/>
      <c r="M437" s="502"/>
      <c r="N437" s="595"/>
      <c r="P437" s="595"/>
    </row>
    <row r="438" spans="1:16" ht="17.399999999999999" x14ac:dyDescent="0.3">
      <c r="A438" s="434" t="s">
        <v>2869</v>
      </c>
      <c r="B438" s="598"/>
      <c r="C438" s="562" t="s">
        <v>2913</v>
      </c>
      <c r="D438" s="598"/>
      <c r="E438" s="562" t="s">
        <v>2969</v>
      </c>
      <c r="F438" s="598"/>
      <c r="G438" s="562" t="s">
        <v>2969</v>
      </c>
      <c r="H438" s="598"/>
      <c r="I438" s="562" t="s">
        <v>2969</v>
      </c>
      <c r="J438" s="598"/>
      <c r="K438" s="562" t="s">
        <v>2969</v>
      </c>
      <c r="L438" s="598"/>
      <c r="M438" s="562" t="s">
        <v>146</v>
      </c>
      <c r="N438" s="598"/>
      <c r="P438" s="598"/>
    </row>
    <row r="439" spans="1:16" ht="17.399999999999999" x14ac:dyDescent="0.3">
      <c r="A439" s="379" t="s">
        <v>2871</v>
      </c>
      <c r="B439" s="599"/>
      <c r="C439" s="383" t="s">
        <v>2914</v>
      </c>
      <c r="D439" s="599"/>
      <c r="E439" s="599">
        <v>537749648.61000085</v>
      </c>
      <c r="F439" s="599"/>
      <c r="G439" s="590">
        <v>1265169.56</v>
      </c>
      <c r="H439" s="599"/>
      <c r="I439" s="590">
        <v>160620.16</v>
      </c>
      <c r="J439" s="590"/>
      <c r="K439" s="590">
        <v>1256311.1200000001</v>
      </c>
      <c r="L439" s="599"/>
      <c r="M439" s="599">
        <v>540431749.45000076</v>
      </c>
      <c r="N439" s="599"/>
      <c r="P439" s="599"/>
    </row>
    <row r="440" spans="1:16" ht="17.399999999999999" x14ac:dyDescent="0.3">
      <c r="A440" s="379"/>
      <c r="B440" s="599"/>
      <c r="C440" s="383" t="s">
        <v>2970</v>
      </c>
      <c r="D440" s="599"/>
      <c r="E440" s="599">
        <v>502416716.11000055</v>
      </c>
      <c r="F440" s="599"/>
      <c r="G440" s="590">
        <v>2463171.5100000002</v>
      </c>
      <c r="H440" s="599"/>
      <c r="I440" s="590">
        <v>948509.46</v>
      </c>
      <c r="J440" s="590"/>
      <c r="K440" s="590">
        <v>967882.55</v>
      </c>
      <c r="L440" s="599"/>
      <c r="M440" s="600">
        <v>506796279.63000053</v>
      </c>
      <c r="N440" s="599"/>
      <c r="P440" s="599"/>
    </row>
    <row r="441" spans="1:16" ht="17.399999999999999" x14ac:dyDescent="0.3">
      <c r="A441" s="379"/>
      <c r="B441" s="599"/>
      <c r="C441" s="383" t="s">
        <v>2971</v>
      </c>
      <c r="D441" s="599"/>
      <c r="E441" s="599">
        <v>761712923.79000056</v>
      </c>
      <c r="F441" s="599"/>
      <c r="G441" s="590">
        <v>4273219</v>
      </c>
      <c r="H441" s="599"/>
      <c r="I441" s="590">
        <v>774114.28</v>
      </c>
      <c r="J441" s="590"/>
      <c r="K441" s="590">
        <v>2068289.8199999998</v>
      </c>
      <c r="L441" s="599"/>
      <c r="M441" s="600">
        <v>768828546.89000058</v>
      </c>
      <c r="N441" s="599"/>
      <c r="P441" s="599"/>
    </row>
    <row r="442" spans="1:16" ht="17.399999999999999" x14ac:dyDescent="0.3">
      <c r="A442" s="379"/>
      <c r="B442" s="599"/>
      <c r="C442" s="383" t="s">
        <v>2972</v>
      </c>
      <c r="D442" s="599"/>
      <c r="E442" s="599">
        <v>616577600.72000098</v>
      </c>
      <c r="F442" s="599"/>
      <c r="G442" s="590">
        <v>1834150.3199999998</v>
      </c>
      <c r="H442" s="599"/>
      <c r="I442" s="590">
        <v>0</v>
      </c>
      <c r="J442" s="590"/>
      <c r="K442" s="590">
        <v>2308802.7999999998</v>
      </c>
      <c r="L442" s="599"/>
      <c r="M442" s="600">
        <v>620720553.84000099</v>
      </c>
      <c r="N442" s="599"/>
      <c r="P442" s="599"/>
    </row>
    <row r="443" spans="1:16" ht="17.399999999999999" x14ac:dyDescent="0.3">
      <c r="A443" s="379"/>
      <c r="B443" s="599"/>
      <c r="C443" s="383" t="s">
        <v>2973</v>
      </c>
      <c r="D443" s="599"/>
      <c r="E443" s="599">
        <v>604160954.10000014</v>
      </c>
      <c r="F443" s="599"/>
      <c r="G443" s="590">
        <v>334579.71000000002</v>
      </c>
      <c r="H443" s="599"/>
      <c r="I443" s="590">
        <v>0</v>
      </c>
      <c r="J443" s="590"/>
      <c r="K443" s="590">
        <v>260241.62</v>
      </c>
      <c r="L443" s="599"/>
      <c r="M443" s="600">
        <v>604755775.43000019</v>
      </c>
      <c r="N443" s="599"/>
      <c r="P443" s="599"/>
    </row>
    <row r="444" spans="1:16" ht="17.399999999999999" x14ac:dyDescent="0.3">
      <c r="A444" s="379"/>
      <c r="B444" s="599"/>
      <c r="C444" s="383" t="s">
        <v>2974</v>
      </c>
      <c r="D444" s="599"/>
      <c r="E444" s="599">
        <v>647123771.29999948</v>
      </c>
      <c r="F444" s="599"/>
      <c r="G444" s="590">
        <v>149654.91</v>
      </c>
      <c r="H444" s="599"/>
      <c r="I444" s="590">
        <v>764823.76</v>
      </c>
      <c r="J444" s="590"/>
      <c r="K444" s="590">
        <v>200507.11</v>
      </c>
      <c r="L444" s="599"/>
      <c r="M444" s="600">
        <v>648238757.07999945</v>
      </c>
      <c r="N444" s="599"/>
      <c r="P444" s="599"/>
    </row>
    <row r="445" spans="1:16" ht="17.399999999999999" x14ac:dyDescent="0.3">
      <c r="A445" s="379"/>
      <c r="B445" s="599"/>
      <c r="C445" s="383" t="s">
        <v>2975</v>
      </c>
      <c r="D445" s="599"/>
      <c r="E445" s="599">
        <v>678089289.3499999</v>
      </c>
      <c r="F445" s="599"/>
      <c r="G445" s="590">
        <v>736958.61</v>
      </c>
      <c r="H445" s="599"/>
      <c r="I445" s="590">
        <v>1358597.81</v>
      </c>
      <c r="J445" s="590"/>
      <c r="K445" s="590">
        <v>0</v>
      </c>
      <c r="L445" s="599"/>
      <c r="M445" s="600">
        <v>680184845.76999986</v>
      </c>
      <c r="N445" s="599"/>
      <c r="P445" s="599"/>
    </row>
    <row r="446" spans="1:16" ht="17.399999999999999" x14ac:dyDescent="0.3">
      <c r="A446" s="379"/>
      <c r="B446" s="599"/>
      <c r="C446" s="383" t="s">
        <v>2976</v>
      </c>
      <c r="D446" s="599"/>
      <c r="E446" s="599">
        <v>858576502.65999818</v>
      </c>
      <c r="F446" s="599"/>
      <c r="G446" s="590">
        <v>1538930.92</v>
      </c>
      <c r="H446" s="599"/>
      <c r="I446" s="590">
        <v>0</v>
      </c>
      <c r="J446" s="590"/>
      <c r="K446" s="590">
        <v>223223.53</v>
      </c>
      <c r="L446" s="599"/>
      <c r="M446" s="600">
        <v>860338657.10999811</v>
      </c>
      <c r="N446" s="599"/>
      <c r="P446" s="599"/>
    </row>
    <row r="447" spans="1:16" ht="17.399999999999999" x14ac:dyDescent="0.3">
      <c r="A447" s="379"/>
      <c r="B447" s="599"/>
      <c r="C447" s="383" t="s">
        <v>2977</v>
      </c>
      <c r="D447" s="599"/>
      <c r="E447" s="599">
        <v>846306026.96000028</v>
      </c>
      <c r="F447" s="599"/>
      <c r="G447" s="590">
        <v>0</v>
      </c>
      <c r="H447" s="599"/>
      <c r="I447" s="590">
        <v>0</v>
      </c>
      <c r="J447" s="590"/>
      <c r="K447" s="590">
        <v>0</v>
      </c>
      <c r="L447" s="599"/>
      <c r="M447" s="600">
        <v>846306026.96000028</v>
      </c>
      <c r="N447" s="599"/>
      <c r="P447" s="599"/>
    </row>
    <row r="448" spans="1:16" ht="17.399999999999999" x14ac:dyDescent="0.3">
      <c r="A448" s="379"/>
      <c r="B448" s="599"/>
      <c r="C448" s="383" t="s">
        <v>2978</v>
      </c>
      <c r="D448" s="599"/>
      <c r="E448" s="599">
        <v>891044858.92999852</v>
      </c>
      <c r="F448" s="599"/>
      <c r="G448" s="590">
        <v>104891.17</v>
      </c>
      <c r="H448" s="599"/>
      <c r="I448" s="590">
        <v>0</v>
      </c>
      <c r="J448" s="590"/>
      <c r="K448" s="590">
        <v>0</v>
      </c>
      <c r="L448" s="599"/>
      <c r="M448" s="600">
        <v>891149750.09999847</v>
      </c>
      <c r="N448" s="599"/>
      <c r="P448" s="599"/>
    </row>
    <row r="449" spans="1:16" ht="17.399999999999999" x14ac:dyDescent="0.3">
      <c r="A449" s="379"/>
      <c r="B449" s="599"/>
      <c r="C449" s="383" t="s">
        <v>2979</v>
      </c>
      <c r="D449" s="599"/>
      <c r="E449" s="599">
        <v>596927268.24999976</v>
      </c>
      <c r="F449" s="599"/>
      <c r="G449" s="590">
        <v>416438.29</v>
      </c>
      <c r="H449" s="599"/>
      <c r="I449" s="590">
        <v>0</v>
      </c>
      <c r="J449" s="590"/>
      <c r="K449" s="590">
        <v>1285460.56</v>
      </c>
      <c r="L449" s="599"/>
      <c r="M449" s="600">
        <v>598629167.09999967</v>
      </c>
      <c r="N449" s="599"/>
      <c r="P449" s="599"/>
    </row>
    <row r="450" spans="1:16" ht="17.399999999999999" x14ac:dyDescent="0.3">
      <c r="A450" s="379"/>
      <c r="B450" s="599"/>
      <c r="C450" s="383" t="s">
        <v>2980</v>
      </c>
      <c r="D450" s="599"/>
      <c r="E450" s="599">
        <v>172133949.81000009</v>
      </c>
      <c r="F450" s="599"/>
      <c r="G450" s="590">
        <v>0</v>
      </c>
      <c r="H450" s="599"/>
      <c r="I450" s="590">
        <v>0</v>
      </c>
      <c r="J450" s="590"/>
      <c r="K450" s="590">
        <v>0</v>
      </c>
      <c r="L450" s="599"/>
      <c r="M450" s="600">
        <v>172133949.81000009</v>
      </c>
      <c r="N450" s="599"/>
      <c r="P450" s="599"/>
    </row>
    <row r="451" spans="1:16" ht="17.399999999999999" x14ac:dyDescent="0.3">
      <c r="A451" s="379"/>
      <c r="B451" s="599"/>
      <c r="C451" s="383" t="s">
        <v>2981</v>
      </c>
      <c r="D451" s="599"/>
      <c r="E451" s="599">
        <v>400868.58</v>
      </c>
      <c r="F451" s="599"/>
      <c r="G451" s="590">
        <v>0</v>
      </c>
      <c r="H451" s="599"/>
      <c r="I451" s="590">
        <v>0</v>
      </c>
      <c r="J451" s="590"/>
      <c r="K451" s="590">
        <v>0</v>
      </c>
      <c r="L451" s="599"/>
      <c r="M451" s="600">
        <v>400868.58</v>
      </c>
      <c r="N451" s="599"/>
      <c r="P451" s="599"/>
    </row>
    <row r="452" spans="1:16" ht="17.399999999999999" x14ac:dyDescent="0.3">
      <c r="A452" s="379"/>
      <c r="B452" s="599"/>
      <c r="C452" s="383" t="s">
        <v>2927</v>
      </c>
      <c r="D452" s="599"/>
      <c r="E452" s="599">
        <v>0</v>
      </c>
      <c r="F452" s="599"/>
      <c r="G452" s="590">
        <v>0</v>
      </c>
      <c r="H452" s="599"/>
      <c r="I452" s="590">
        <v>0</v>
      </c>
      <c r="J452" s="596"/>
      <c r="K452" s="590">
        <v>0</v>
      </c>
      <c r="L452" s="599"/>
      <c r="M452" s="600">
        <v>0</v>
      </c>
      <c r="N452" s="599"/>
      <c r="P452" s="599"/>
    </row>
    <row r="453" spans="1:16" ht="18" thickBot="1" x14ac:dyDescent="0.35">
      <c r="A453" s="379"/>
      <c r="B453" s="497"/>
      <c r="C453" s="405"/>
      <c r="D453" s="497"/>
      <c r="E453" s="568">
        <v>7713220379.1700001</v>
      </c>
      <c r="F453" s="497"/>
      <c r="G453" s="568">
        <v>13117164</v>
      </c>
      <c r="H453" s="497"/>
      <c r="I453" s="568">
        <v>4006665.47</v>
      </c>
      <c r="J453" s="497"/>
      <c r="K453" s="568">
        <v>8570719.1100000013</v>
      </c>
      <c r="L453" s="497"/>
      <c r="M453" s="568">
        <v>7738914927.7499981</v>
      </c>
      <c r="N453" s="497"/>
      <c r="P453" s="497"/>
    </row>
    <row r="454" spans="1:16" ht="18" thickTop="1" x14ac:dyDescent="0.3">
      <c r="A454" s="379"/>
      <c r="B454" s="419"/>
      <c r="C454" s="405"/>
      <c r="D454" s="419"/>
      <c r="E454" s="419"/>
      <c r="F454" s="419"/>
      <c r="G454" s="405"/>
      <c r="H454" s="405"/>
      <c r="I454" s="419"/>
      <c r="J454" s="419"/>
      <c r="K454" s="419"/>
      <c r="L454" s="419"/>
      <c r="M454" s="379"/>
      <c r="N454" s="419"/>
      <c r="P454" s="419"/>
    </row>
    <row r="455" spans="1:16" ht="17.399999999999999" x14ac:dyDescent="0.3">
      <c r="A455" s="379"/>
      <c r="B455" s="405"/>
      <c r="C455" s="405"/>
      <c r="D455" s="405"/>
      <c r="E455" s="716" t="s">
        <v>2861</v>
      </c>
      <c r="F455" s="716"/>
      <c r="G455" s="716"/>
      <c r="H455" s="716"/>
      <c r="I455" s="716"/>
      <c r="J455" s="716"/>
      <c r="K455" s="716"/>
      <c r="L455" s="716"/>
      <c r="M455" s="716"/>
      <c r="N455" s="446"/>
      <c r="P455" s="354"/>
    </row>
    <row r="456" spans="1:16" ht="17.399999999999999" x14ac:dyDescent="0.3">
      <c r="A456" s="594"/>
      <c r="B456" s="595"/>
      <c r="C456" s="502"/>
      <c r="D456" s="595"/>
      <c r="E456" s="502" t="s">
        <v>2964</v>
      </c>
      <c r="F456" s="595"/>
      <c r="G456" s="502"/>
      <c r="H456" s="595"/>
      <c r="I456" s="502"/>
      <c r="J456" s="595"/>
      <c r="K456" s="502"/>
      <c r="L456" s="595"/>
      <c r="M456" s="502"/>
      <c r="N456" s="595"/>
      <c r="P456" s="595"/>
    </row>
    <row r="457" spans="1:16" ht="17.399999999999999" x14ac:dyDescent="0.3">
      <c r="A457" s="594"/>
      <c r="B457" s="595"/>
      <c r="C457" s="502"/>
      <c r="D457" s="595"/>
      <c r="E457" s="502" t="s">
        <v>2965</v>
      </c>
      <c r="F457" s="595"/>
      <c r="G457" s="502" t="s">
        <v>2966</v>
      </c>
      <c r="H457" s="595"/>
      <c r="I457" s="502" t="s">
        <v>2967</v>
      </c>
      <c r="J457" s="595"/>
      <c r="K457" s="502" t="s">
        <v>2968</v>
      </c>
      <c r="L457" s="595"/>
      <c r="M457" s="502"/>
      <c r="N457" s="595"/>
      <c r="P457" s="595"/>
    </row>
    <row r="458" spans="1:16" ht="17.399999999999999" x14ac:dyDescent="0.3">
      <c r="A458" s="434" t="s">
        <v>2869</v>
      </c>
      <c r="B458" s="595"/>
      <c r="C458" s="562" t="s">
        <v>2913</v>
      </c>
      <c r="D458" s="595"/>
      <c r="E458" s="562" t="s">
        <v>2969</v>
      </c>
      <c r="F458" s="595"/>
      <c r="G458" s="562" t="s">
        <v>2969</v>
      </c>
      <c r="H458" s="595"/>
      <c r="I458" s="562" t="s">
        <v>2969</v>
      </c>
      <c r="J458" s="595"/>
      <c r="K458" s="562" t="s">
        <v>2969</v>
      </c>
      <c r="L458" s="595"/>
      <c r="M458" s="562" t="s">
        <v>146</v>
      </c>
      <c r="N458" s="595"/>
      <c r="P458" s="595"/>
    </row>
    <row r="459" spans="1:16" ht="17.399999999999999" x14ac:dyDescent="0.3">
      <c r="A459" s="379" t="s">
        <v>2872</v>
      </c>
      <c r="B459" s="599"/>
      <c r="C459" s="383" t="s">
        <v>2914</v>
      </c>
      <c r="D459" s="599"/>
      <c r="E459" s="601">
        <v>9530500.0999999959</v>
      </c>
      <c r="F459" s="599"/>
      <c r="G459" s="590">
        <v>0</v>
      </c>
      <c r="H459" s="599"/>
      <c r="I459" s="590">
        <v>0</v>
      </c>
      <c r="J459" s="590"/>
      <c r="K459" s="590">
        <v>0</v>
      </c>
      <c r="L459" s="599"/>
      <c r="M459" s="599">
        <v>9530500.0999999959</v>
      </c>
      <c r="N459" s="599"/>
      <c r="P459" s="599"/>
    </row>
    <row r="460" spans="1:16" ht="17.399999999999999" x14ac:dyDescent="0.3">
      <c r="A460" s="379"/>
      <c r="B460" s="599"/>
      <c r="C460" s="383" t="s">
        <v>2970</v>
      </c>
      <c r="D460" s="599"/>
      <c r="E460" s="601">
        <v>6501545.3800000018</v>
      </c>
      <c r="F460" s="599"/>
      <c r="G460" s="590">
        <v>0</v>
      </c>
      <c r="H460" s="599"/>
      <c r="I460" s="590">
        <v>0</v>
      </c>
      <c r="J460" s="590"/>
      <c r="K460" s="590">
        <v>0</v>
      </c>
      <c r="L460" s="599"/>
      <c r="M460" s="599">
        <v>6501545.3800000018</v>
      </c>
      <c r="N460" s="599"/>
      <c r="P460" s="599"/>
    </row>
    <row r="461" spans="1:16" ht="17.399999999999999" x14ac:dyDescent="0.3">
      <c r="A461" s="379"/>
      <c r="B461" s="599"/>
      <c r="C461" s="383" t="s">
        <v>2971</v>
      </c>
      <c r="D461" s="599"/>
      <c r="E461" s="601">
        <v>10668247.969999995</v>
      </c>
      <c r="F461" s="599"/>
      <c r="G461" s="590">
        <v>0</v>
      </c>
      <c r="H461" s="599"/>
      <c r="I461" s="590">
        <v>56584.47</v>
      </c>
      <c r="J461" s="590"/>
      <c r="K461" s="590">
        <v>0</v>
      </c>
      <c r="L461" s="599"/>
      <c r="M461" s="599">
        <v>10724832.439999996</v>
      </c>
      <c r="N461" s="599"/>
      <c r="P461" s="599"/>
    </row>
    <row r="462" spans="1:16" ht="17.399999999999999" x14ac:dyDescent="0.3">
      <c r="A462" s="379"/>
      <c r="B462" s="599"/>
      <c r="C462" s="383" t="s">
        <v>2972</v>
      </c>
      <c r="D462" s="599"/>
      <c r="E462" s="601">
        <v>15541225.27</v>
      </c>
      <c r="F462" s="599"/>
      <c r="G462" s="590">
        <v>0</v>
      </c>
      <c r="H462" s="599"/>
      <c r="I462" s="590">
        <v>0</v>
      </c>
      <c r="J462" s="590"/>
      <c r="K462" s="590">
        <v>0</v>
      </c>
      <c r="L462" s="599"/>
      <c r="M462" s="599">
        <v>15541225.27</v>
      </c>
      <c r="N462" s="599"/>
      <c r="P462" s="599"/>
    </row>
    <row r="463" spans="1:16" ht="17.399999999999999" x14ac:dyDescent="0.3">
      <c r="A463" s="379"/>
      <c r="B463" s="599"/>
      <c r="C463" s="383" t="s">
        <v>2973</v>
      </c>
      <c r="D463" s="599"/>
      <c r="E463" s="601">
        <v>16861833.809999995</v>
      </c>
      <c r="F463" s="599"/>
      <c r="G463" s="590">
        <v>138573.35999999999</v>
      </c>
      <c r="H463" s="599"/>
      <c r="I463" s="590">
        <v>0</v>
      </c>
      <c r="J463" s="590"/>
      <c r="K463" s="590">
        <v>0</v>
      </c>
      <c r="L463" s="599"/>
      <c r="M463" s="599">
        <v>17000407.169999994</v>
      </c>
      <c r="N463" s="599"/>
      <c r="P463" s="599"/>
    </row>
    <row r="464" spans="1:16" ht="17.399999999999999" x14ac:dyDescent="0.3">
      <c r="A464" s="379"/>
      <c r="B464" s="599"/>
      <c r="C464" s="383" t="s">
        <v>2974</v>
      </c>
      <c r="D464" s="599"/>
      <c r="E464" s="601">
        <v>24381637.699999996</v>
      </c>
      <c r="F464" s="599"/>
      <c r="G464" s="590">
        <v>0</v>
      </c>
      <c r="H464" s="599"/>
      <c r="I464" s="590">
        <v>0</v>
      </c>
      <c r="J464" s="590"/>
      <c r="K464" s="590">
        <v>0</v>
      </c>
      <c r="L464" s="599"/>
      <c r="M464" s="599">
        <v>24381637.699999996</v>
      </c>
      <c r="N464" s="599"/>
      <c r="P464" s="599"/>
    </row>
    <row r="465" spans="1:16" ht="17.399999999999999" x14ac:dyDescent="0.3">
      <c r="A465" s="379"/>
      <c r="B465" s="599"/>
      <c r="C465" s="383" t="s">
        <v>2975</v>
      </c>
      <c r="D465" s="599"/>
      <c r="E465" s="601">
        <v>32644718.229999986</v>
      </c>
      <c r="F465" s="599"/>
      <c r="G465" s="590">
        <v>0</v>
      </c>
      <c r="H465" s="599"/>
      <c r="I465" s="590">
        <v>0</v>
      </c>
      <c r="J465" s="590"/>
      <c r="K465" s="590">
        <v>47158.14</v>
      </c>
      <c r="L465" s="599"/>
      <c r="M465" s="599">
        <v>32691876.369999986</v>
      </c>
      <c r="N465" s="599"/>
      <c r="P465" s="599"/>
    </row>
    <row r="466" spans="1:16" ht="17.399999999999999" x14ac:dyDescent="0.3">
      <c r="A466" s="379"/>
      <c r="B466" s="599"/>
      <c r="C466" s="383" t="s">
        <v>2976</v>
      </c>
      <c r="D466" s="599"/>
      <c r="E466" s="601">
        <v>40603000.98999998</v>
      </c>
      <c r="F466" s="599"/>
      <c r="G466" s="590">
        <v>0</v>
      </c>
      <c r="H466" s="599"/>
      <c r="I466" s="590">
        <v>0</v>
      </c>
      <c r="J466" s="590"/>
      <c r="K466" s="590">
        <v>262728.5</v>
      </c>
      <c r="L466" s="599"/>
      <c r="M466" s="599">
        <v>40865729.48999998</v>
      </c>
      <c r="N466" s="599"/>
      <c r="P466" s="599"/>
    </row>
    <row r="467" spans="1:16" ht="17.399999999999999" x14ac:dyDescent="0.3">
      <c r="A467" s="379"/>
      <c r="B467" s="599"/>
      <c r="C467" s="383" t="s">
        <v>2977</v>
      </c>
      <c r="D467" s="599"/>
      <c r="E467" s="601">
        <v>57007548.319999993</v>
      </c>
      <c r="F467" s="599"/>
      <c r="G467" s="590">
        <v>227580.97</v>
      </c>
      <c r="H467" s="599"/>
      <c r="I467" s="590">
        <v>0</v>
      </c>
      <c r="J467" s="590"/>
      <c r="K467" s="590">
        <v>0</v>
      </c>
      <c r="L467" s="599"/>
      <c r="M467" s="599">
        <v>57235129.289999992</v>
      </c>
      <c r="N467" s="599"/>
      <c r="P467" s="599"/>
    </row>
    <row r="468" spans="1:16" ht="17.399999999999999" x14ac:dyDescent="0.3">
      <c r="A468" s="379"/>
      <c r="B468" s="599"/>
      <c r="C468" s="383" t="s">
        <v>2978</v>
      </c>
      <c r="D468" s="599"/>
      <c r="E468" s="601">
        <v>47337521.120000012</v>
      </c>
      <c r="F468" s="599"/>
      <c r="G468" s="590">
        <v>0</v>
      </c>
      <c r="H468" s="599"/>
      <c r="I468" s="590">
        <v>0</v>
      </c>
      <c r="J468" s="590"/>
      <c r="K468" s="590">
        <v>927976.13</v>
      </c>
      <c r="L468" s="599"/>
      <c r="M468" s="599">
        <v>48265497.250000015</v>
      </c>
      <c r="N468" s="599"/>
      <c r="P468" s="599"/>
    </row>
    <row r="469" spans="1:16" ht="17.399999999999999" x14ac:dyDescent="0.3">
      <c r="A469" s="379"/>
      <c r="B469" s="599"/>
      <c r="C469" s="383" t="s">
        <v>2979</v>
      </c>
      <c r="D469" s="599"/>
      <c r="E469" s="601">
        <v>46632800.149999984</v>
      </c>
      <c r="F469" s="599"/>
      <c r="G469" s="590">
        <v>104421.66</v>
      </c>
      <c r="H469" s="599"/>
      <c r="I469" s="590">
        <v>0</v>
      </c>
      <c r="J469" s="590"/>
      <c r="K469" s="590">
        <v>0</v>
      </c>
      <c r="L469" s="599"/>
      <c r="M469" s="599">
        <v>46737221.80999998</v>
      </c>
      <c r="N469" s="599"/>
      <c r="P469" s="599"/>
    </row>
    <row r="470" spans="1:16" ht="17.399999999999999" x14ac:dyDescent="0.3">
      <c r="A470" s="379"/>
      <c r="B470" s="599"/>
      <c r="C470" s="383" t="s">
        <v>2980</v>
      </c>
      <c r="D470" s="599"/>
      <c r="E470" s="601">
        <v>16550544.070000004</v>
      </c>
      <c r="F470" s="599"/>
      <c r="G470" s="590">
        <v>0</v>
      </c>
      <c r="H470" s="599"/>
      <c r="I470" s="590">
        <v>0</v>
      </c>
      <c r="J470" s="590"/>
      <c r="K470" s="590">
        <v>0</v>
      </c>
      <c r="L470" s="599"/>
      <c r="M470" s="599">
        <v>16550544.070000004</v>
      </c>
      <c r="N470" s="599"/>
      <c r="P470" s="599"/>
    </row>
    <row r="471" spans="1:16" ht="17.399999999999999" x14ac:dyDescent="0.3">
      <c r="A471" s="379"/>
      <c r="B471" s="599"/>
      <c r="C471" s="383" t="s">
        <v>2981</v>
      </c>
      <c r="D471" s="599"/>
      <c r="E471" s="601">
        <v>260175.74</v>
      </c>
      <c r="F471" s="599"/>
      <c r="G471" s="590">
        <v>0</v>
      </c>
      <c r="H471" s="599"/>
      <c r="I471" s="590">
        <v>0</v>
      </c>
      <c r="J471" s="590"/>
      <c r="K471" s="590">
        <v>0</v>
      </c>
      <c r="L471" s="599"/>
      <c r="M471" s="599">
        <v>260175.74</v>
      </c>
      <c r="N471" s="599"/>
      <c r="P471" s="599"/>
    </row>
    <row r="472" spans="1:16" ht="17.399999999999999" x14ac:dyDescent="0.3">
      <c r="A472" s="379"/>
      <c r="B472" s="599"/>
      <c r="C472" s="383" t="s">
        <v>2927</v>
      </c>
      <c r="D472" s="599"/>
      <c r="E472" s="601">
        <v>0</v>
      </c>
      <c r="F472" s="599"/>
      <c r="G472" s="590">
        <v>0</v>
      </c>
      <c r="H472" s="599"/>
      <c r="I472" s="590">
        <v>0</v>
      </c>
      <c r="J472" s="590"/>
      <c r="K472" s="590">
        <v>0</v>
      </c>
      <c r="L472" s="599"/>
      <c r="M472" s="599">
        <v>0</v>
      </c>
      <c r="N472" s="599"/>
      <c r="P472" s="599"/>
    </row>
    <row r="473" spans="1:16" ht="18" thickBot="1" x14ac:dyDescent="0.35">
      <c r="A473" s="379"/>
      <c r="B473" s="497"/>
      <c r="C473" s="405"/>
      <c r="D473" s="497"/>
      <c r="E473" s="568">
        <v>324521298.84999996</v>
      </c>
      <c r="F473" s="497"/>
      <c r="G473" s="568">
        <v>470575.99</v>
      </c>
      <c r="H473" s="497"/>
      <c r="I473" s="568">
        <v>56584.47</v>
      </c>
      <c r="J473" s="497"/>
      <c r="K473" s="568">
        <v>1237862.77</v>
      </c>
      <c r="L473" s="497"/>
      <c r="M473" s="568">
        <v>326286322.07999998</v>
      </c>
      <c r="N473" s="497"/>
      <c r="P473" s="497"/>
    </row>
    <row r="474" spans="1:16" ht="18" thickTop="1" x14ac:dyDescent="0.3">
      <c r="A474" s="379"/>
      <c r="B474" s="419"/>
      <c r="C474" s="405"/>
      <c r="D474" s="419"/>
      <c r="E474" s="419"/>
      <c r="F474" s="419"/>
      <c r="G474" s="405"/>
      <c r="H474" s="405"/>
      <c r="I474" s="419"/>
      <c r="J474" s="419"/>
      <c r="K474" s="419"/>
      <c r="L474" s="419"/>
      <c r="M474" s="379"/>
      <c r="N474" s="419"/>
      <c r="P474" s="419"/>
    </row>
    <row r="475" spans="1:16" ht="17.399999999999999" x14ac:dyDescent="0.3">
      <c r="A475" s="379"/>
      <c r="B475" s="405"/>
      <c r="C475" s="405"/>
      <c r="D475" s="405"/>
      <c r="E475" s="716" t="s">
        <v>2861</v>
      </c>
      <c r="F475" s="716"/>
      <c r="G475" s="716"/>
      <c r="H475" s="716"/>
      <c r="I475" s="716"/>
      <c r="J475" s="716"/>
      <c r="K475" s="716"/>
      <c r="L475" s="716"/>
      <c r="M475" s="716"/>
      <c r="N475" s="446"/>
      <c r="P475" s="354"/>
    </row>
    <row r="476" spans="1:16" ht="17.399999999999999" x14ac:dyDescent="0.3">
      <c r="A476" s="594"/>
      <c r="B476" s="595"/>
      <c r="C476" s="502"/>
      <c r="D476" s="595"/>
      <c r="E476" s="502" t="s">
        <v>2964</v>
      </c>
      <c r="F476" s="595"/>
      <c r="G476" s="502"/>
      <c r="H476" s="595"/>
      <c r="I476" s="502"/>
      <c r="J476" s="595"/>
      <c r="K476" s="502"/>
      <c r="L476" s="595"/>
      <c r="M476" s="502"/>
      <c r="N476" s="595"/>
      <c r="P476" s="595"/>
    </row>
    <row r="477" spans="1:16" ht="17.399999999999999" x14ac:dyDescent="0.3">
      <c r="A477" s="594"/>
      <c r="B477" s="595"/>
      <c r="C477" s="502"/>
      <c r="D477" s="595"/>
      <c r="E477" s="502" t="s">
        <v>2965</v>
      </c>
      <c r="F477" s="595"/>
      <c r="G477" s="502" t="s">
        <v>2966</v>
      </c>
      <c r="H477" s="595"/>
      <c r="I477" s="502" t="s">
        <v>2967</v>
      </c>
      <c r="J477" s="595"/>
      <c r="K477" s="502" t="s">
        <v>2968</v>
      </c>
      <c r="L477" s="595"/>
      <c r="M477" s="502"/>
      <c r="N477" s="595"/>
      <c r="P477" s="595"/>
    </row>
    <row r="478" spans="1:16" ht="17.399999999999999" x14ac:dyDescent="0.3">
      <c r="A478" s="434" t="s">
        <v>2869</v>
      </c>
      <c r="B478" s="595"/>
      <c r="C478" s="562" t="s">
        <v>2913</v>
      </c>
      <c r="D478" s="595"/>
      <c r="E478" s="562" t="s">
        <v>2969</v>
      </c>
      <c r="F478" s="595"/>
      <c r="G478" s="562" t="s">
        <v>2969</v>
      </c>
      <c r="H478" s="595"/>
      <c r="I478" s="562" t="s">
        <v>2969</v>
      </c>
      <c r="J478" s="595"/>
      <c r="K478" s="562" t="s">
        <v>2969</v>
      </c>
      <c r="L478" s="595"/>
      <c r="M478" s="562" t="s">
        <v>146</v>
      </c>
      <c r="N478" s="595"/>
      <c r="P478" s="595"/>
    </row>
    <row r="479" spans="1:16" ht="17.399999999999999" x14ac:dyDescent="0.3">
      <c r="A479" s="379" t="s">
        <v>2873</v>
      </c>
      <c r="B479" s="599"/>
      <c r="C479" s="383" t="s">
        <v>2914</v>
      </c>
      <c r="D479" s="599"/>
      <c r="E479" s="599">
        <v>9286771.8800000008</v>
      </c>
      <c r="F479" s="599"/>
      <c r="G479" s="590">
        <v>0</v>
      </c>
      <c r="H479" s="599"/>
      <c r="I479" s="590">
        <v>0</v>
      </c>
      <c r="J479" s="590"/>
      <c r="K479" s="590">
        <v>26755.47</v>
      </c>
      <c r="L479" s="599"/>
      <c r="M479" s="599">
        <v>9313527.3500000015</v>
      </c>
      <c r="N479" s="599"/>
      <c r="P479" s="599"/>
    </row>
    <row r="480" spans="1:16" ht="17.399999999999999" x14ac:dyDescent="0.3">
      <c r="A480" s="379"/>
      <c r="B480" s="599"/>
      <c r="C480" s="383" t="s">
        <v>2970</v>
      </c>
      <c r="D480" s="599"/>
      <c r="E480" s="599">
        <v>7154445.4499999974</v>
      </c>
      <c r="F480" s="599"/>
      <c r="G480" s="590">
        <v>0</v>
      </c>
      <c r="H480" s="599"/>
      <c r="I480" s="590">
        <v>0</v>
      </c>
      <c r="J480" s="590"/>
      <c r="K480" s="590">
        <v>34281.53</v>
      </c>
      <c r="L480" s="599"/>
      <c r="M480" s="599">
        <v>7188726.9799999977</v>
      </c>
      <c r="N480" s="599"/>
      <c r="P480" s="599"/>
    </row>
    <row r="481" spans="1:16" ht="17.399999999999999" x14ac:dyDescent="0.3">
      <c r="A481" s="379"/>
      <c r="B481" s="599"/>
      <c r="C481" s="383" t="s">
        <v>2971</v>
      </c>
      <c r="D481" s="599"/>
      <c r="E481" s="599">
        <v>13911137.010000004</v>
      </c>
      <c r="F481" s="599"/>
      <c r="G481" s="590">
        <v>136981.38999999998</v>
      </c>
      <c r="H481" s="599"/>
      <c r="I481" s="590">
        <v>0</v>
      </c>
      <c r="J481" s="590"/>
      <c r="K481" s="590">
        <v>69445.13</v>
      </c>
      <c r="L481" s="599"/>
      <c r="M481" s="599">
        <v>14117563.530000005</v>
      </c>
      <c r="N481" s="599"/>
      <c r="P481" s="599"/>
    </row>
    <row r="482" spans="1:16" ht="17.399999999999999" x14ac:dyDescent="0.3">
      <c r="A482" s="379"/>
      <c r="B482" s="599"/>
      <c r="C482" s="383" t="s">
        <v>2972</v>
      </c>
      <c r="D482" s="599"/>
      <c r="E482" s="599">
        <v>20352891.200000007</v>
      </c>
      <c r="F482" s="599"/>
      <c r="G482" s="590">
        <v>33182.71</v>
      </c>
      <c r="H482" s="599"/>
      <c r="I482" s="590">
        <v>0</v>
      </c>
      <c r="J482" s="590"/>
      <c r="K482" s="590">
        <v>0</v>
      </c>
      <c r="L482" s="599"/>
      <c r="M482" s="599">
        <v>20386073.910000008</v>
      </c>
      <c r="N482" s="599"/>
      <c r="P482" s="599"/>
    </row>
    <row r="483" spans="1:16" ht="17.399999999999999" x14ac:dyDescent="0.3">
      <c r="A483" s="379"/>
      <c r="B483" s="599"/>
      <c r="C483" s="383" t="s">
        <v>2973</v>
      </c>
      <c r="D483" s="599"/>
      <c r="E483" s="599">
        <v>17565318.209999997</v>
      </c>
      <c r="F483" s="599"/>
      <c r="G483" s="590">
        <v>0</v>
      </c>
      <c r="H483" s="599"/>
      <c r="I483" s="590">
        <v>0</v>
      </c>
      <c r="J483" s="590"/>
      <c r="K483" s="590">
        <v>0</v>
      </c>
      <c r="L483" s="599"/>
      <c r="M483" s="599">
        <v>17565318.209999997</v>
      </c>
      <c r="N483" s="599"/>
      <c r="P483" s="599"/>
    </row>
    <row r="484" spans="1:16" ht="17.399999999999999" x14ac:dyDescent="0.3">
      <c r="A484" s="379"/>
      <c r="B484" s="599"/>
      <c r="C484" s="383" t="s">
        <v>2974</v>
      </c>
      <c r="D484" s="599"/>
      <c r="E484" s="599">
        <v>21764392.27</v>
      </c>
      <c r="F484" s="599"/>
      <c r="G484" s="590">
        <v>0</v>
      </c>
      <c r="H484" s="599"/>
      <c r="I484" s="590">
        <v>35558.53</v>
      </c>
      <c r="J484" s="590"/>
      <c r="K484" s="590">
        <v>66590.03</v>
      </c>
      <c r="L484" s="599"/>
      <c r="M484" s="599">
        <v>21866540.830000002</v>
      </c>
      <c r="N484" s="599"/>
      <c r="P484" s="599"/>
    </row>
    <row r="485" spans="1:16" ht="17.399999999999999" x14ac:dyDescent="0.3">
      <c r="A485" s="379"/>
      <c r="B485" s="599"/>
      <c r="C485" s="383" t="s">
        <v>2975</v>
      </c>
      <c r="D485" s="599"/>
      <c r="E485" s="599">
        <v>23611587.560000006</v>
      </c>
      <c r="F485" s="599"/>
      <c r="G485" s="590">
        <v>0</v>
      </c>
      <c r="H485" s="599"/>
      <c r="I485" s="590">
        <v>0</v>
      </c>
      <c r="J485" s="590"/>
      <c r="K485" s="590">
        <v>178904.95999999999</v>
      </c>
      <c r="L485" s="599"/>
      <c r="M485" s="599">
        <v>23790492.520000007</v>
      </c>
      <c r="N485" s="599"/>
      <c r="P485" s="599"/>
    </row>
    <row r="486" spans="1:16" ht="17.399999999999999" x14ac:dyDescent="0.3">
      <c r="A486" s="379"/>
      <c r="B486" s="599"/>
      <c r="C486" s="383" t="s">
        <v>2976</v>
      </c>
      <c r="D486" s="599"/>
      <c r="E486" s="599">
        <v>31861147.610000018</v>
      </c>
      <c r="F486" s="599"/>
      <c r="G486" s="590">
        <v>329153.27</v>
      </c>
      <c r="H486" s="599"/>
      <c r="I486" s="590">
        <v>0</v>
      </c>
      <c r="J486" s="590"/>
      <c r="K486" s="590">
        <v>0</v>
      </c>
      <c r="L486" s="599"/>
      <c r="M486" s="599">
        <v>32190300.880000018</v>
      </c>
      <c r="N486" s="599"/>
      <c r="P486" s="599"/>
    </row>
    <row r="487" spans="1:16" ht="17.399999999999999" x14ac:dyDescent="0.3">
      <c r="A487" s="379"/>
      <c r="B487" s="599"/>
      <c r="C487" s="383" t="s">
        <v>2977</v>
      </c>
      <c r="D487" s="599"/>
      <c r="E487" s="599">
        <v>43172289.039999984</v>
      </c>
      <c r="F487" s="599"/>
      <c r="G487" s="590">
        <v>171069.73</v>
      </c>
      <c r="H487" s="599"/>
      <c r="I487" s="590">
        <v>0</v>
      </c>
      <c r="J487" s="590"/>
      <c r="K487" s="590">
        <v>73150.600000000006</v>
      </c>
      <c r="L487" s="599"/>
      <c r="M487" s="599">
        <v>43416509.369999982</v>
      </c>
      <c r="N487" s="599"/>
      <c r="P487" s="599"/>
    </row>
    <row r="488" spans="1:16" ht="17.399999999999999" x14ac:dyDescent="0.3">
      <c r="A488" s="379"/>
      <c r="B488" s="599"/>
      <c r="C488" s="383" t="s">
        <v>2978</v>
      </c>
      <c r="D488" s="599"/>
      <c r="E488" s="599">
        <v>39281029.479999997</v>
      </c>
      <c r="F488" s="599"/>
      <c r="G488" s="590">
        <v>105796.83</v>
      </c>
      <c r="H488" s="599"/>
      <c r="I488" s="590">
        <v>0</v>
      </c>
      <c r="J488" s="590"/>
      <c r="K488" s="590">
        <v>0</v>
      </c>
      <c r="L488" s="599"/>
      <c r="M488" s="599">
        <v>39386826.309999995</v>
      </c>
      <c r="N488" s="599"/>
      <c r="P488" s="599"/>
    </row>
    <row r="489" spans="1:16" ht="17.399999999999999" x14ac:dyDescent="0.3">
      <c r="A489" s="379"/>
      <c r="B489" s="599"/>
      <c r="C489" s="383" t="s">
        <v>2979</v>
      </c>
      <c r="D489" s="599"/>
      <c r="E489" s="599">
        <v>23811873.639999993</v>
      </c>
      <c r="F489" s="599"/>
      <c r="G489" s="590">
        <v>0</v>
      </c>
      <c r="H489" s="599"/>
      <c r="I489" s="590">
        <v>0</v>
      </c>
      <c r="J489" s="590"/>
      <c r="K489" s="590">
        <v>0</v>
      </c>
      <c r="L489" s="599"/>
      <c r="M489" s="599">
        <v>23811873.639999993</v>
      </c>
      <c r="N489" s="599"/>
      <c r="P489" s="599"/>
    </row>
    <row r="490" spans="1:16" ht="17.399999999999999" x14ac:dyDescent="0.3">
      <c r="A490" s="379"/>
      <c r="B490" s="599"/>
      <c r="C490" s="383" t="s">
        <v>2980</v>
      </c>
      <c r="D490" s="599"/>
      <c r="E490" s="599">
        <v>2891077.2300000004</v>
      </c>
      <c r="F490" s="599"/>
      <c r="G490" s="590">
        <v>0</v>
      </c>
      <c r="H490" s="599"/>
      <c r="I490" s="590">
        <v>0</v>
      </c>
      <c r="J490" s="590"/>
      <c r="K490" s="590">
        <v>0</v>
      </c>
      <c r="L490" s="599"/>
      <c r="M490" s="599">
        <v>2891077.2300000004</v>
      </c>
      <c r="N490" s="599"/>
      <c r="P490" s="599"/>
    </row>
    <row r="491" spans="1:16" ht="17.399999999999999" x14ac:dyDescent="0.3">
      <c r="A491" s="379"/>
      <c r="B491" s="599"/>
      <c r="C491" s="383" t="s">
        <v>2981</v>
      </c>
      <c r="D491" s="599"/>
      <c r="E491" s="599">
        <v>379950.54000000004</v>
      </c>
      <c r="F491" s="599"/>
      <c r="G491" s="590">
        <v>0</v>
      </c>
      <c r="H491" s="599"/>
      <c r="I491" s="590">
        <v>0</v>
      </c>
      <c r="J491" s="590"/>
      <c r="K491" s="590">
        <v>0</v>
      </c>
      <c r="L491" s="599"/>
      <c r="M491" s="599">
        <v>379950.54000000004</v>
      </c>
      <c r="N491" s="599"/>
      <c r="P491" s="599"/>
    </row>
    <row r="492" spans="1:16" ht="17.399999999999999" x14ac:dyDescent="0.3">
      <c r="A492" s="379"/>
      <c r="B492" s="599"/>
      <c r="C492" s="383" t="s">
        <v>2927</v>
      </c>
      <c r="D492" s="599"/>
      <c r="E492" s="599">
        <v>0</v>
      </c>
      <c r="F492" s="599"/>
      <c r="G492" s="590">
        <v>0</v>
      </c>
      <c r="H492" s="599"/>
      <c r="I492" s="590">
        <v>0</v>
      </c>
      <c r="J492" s="590"/>
      <c r="K492" s="590">
        <v>0</v>
      </c>
      <c r="L492" s="599"/>
      <c r="M492" s="599">
        <v>0</v>
      </c>
      <c r="N492" s="599"/>
      <c r="P492" s="599"/>
    </row>
    <row r="493" spans="1:16" ht="18" thickBot="1" x14ac:dyDescent="0.35">
      <c r="A493" s="379"/>
      <c r="B493" s="497"/>
      <c r="C493" s="405"/>
      <c r="D493" s="497"/>
      <c r="E493" s="568">
        <v>255043911.11999997</v>
      </c>
      <c r="F493" s="497"/>
      <c r="G493" s="568">
        <v>776183.92999999993</v>
      </c>
      <c r="H493" s="497"/>
      <c r="I493" s="568">
        <v>35558.53</v>
      </c>
      <c r="J493" s="497"/>
      <c r="K493" s="568">
        <v>449127.72</v>
      </c>
      <c r="L493" s="497"/>
      <c r="M493" s="568">
        <v>256304781.29999998</v>
      </c>
      <c r="N493" s="497"/>
      <c r="P493" s="497"/>
    </row>
    <row r="494" spans="1:16" ht="18" thickTop="1" x14ac:dyDescent="0.3">
      <c r="A494" s="379"/>
      <c r="B494" s="419"/>
      <c r="C494" s="405"/>
      <c r="D494" s="419"/>
      <c r="E494" s="419"/>
      <c r="F494" s="419"/>
      <c r="G494" s="405"/>
      <c r="H494" s="405"/>
      <c r="I494" s="419"/>
      <c r="J494" s="419"/>
      <c r="K494" s="419"/>
      <c r="L494" s="419"/>
      <c r="M494" s="379"/>
      <c r="N494" s="419"/>
      <c r="P494" s="419"/>
    </row>
    <row r="495" spans="1:16" ht="17.399999999999999" x14ac:dyDescent="0.3">
      <c r="A495" s="379"/>
      <c r="B495" s="405"/>
      <c r="C495" s="405"/>
      <c r="D495" s="405"/>
      <c r="E495" s="716" t="s">
        <v>2861</v>
      </c>
      <c r="F495" s="716"/>
      <c r="G495" s="716"/>
      <c r="H495" s="716"/>
      <c r="I495" s="716"/>
      <c r="J495" s="716"/>
      <c r="K495" s="716"/>
      <c r="L495" s="716"/>
      <c r="M495" s="716"/>
      <c r="N495" s="446"/>
      <c r="P495" s="354"/>
    </row>
    <row r="496" spans="1:16" ht="17.399999999999999" x14ac:dyDescent="0.3">
      <c r="A496" s="594"/>
      <c r="B496" s="595"/>
      <c r="C496" s="502"/>
      <c r="D496" s="595"/>
      <c r="E496" s="502" t="s">
        <v>2964</v>
      </c>
      <c r="F496" s="595"/>
      <c r="G496" s="502"/>
      <c r="H496" s="595"/>
      <c r="I496" s="502"/>
      <c r="J496" s="595"/>
      <c r="K496" s="502"/>
      <c r="L496" s="595"/>
      <c r="M496" s="502"/>
      <c r="N496" s="595"/>
      <c r="P496" s="595"/>
    </row>
    <row r="497" spans="1:16" ht="17.399999999999999" x14ac:dyDescent="0.3">
      <c r="A497" s="594"/>
      <c r="B497" s="595"/>
      <c r="C497" s="502"/>
      <c r="D497" s="595"/>
      <c r="E497" s="502" t="s">
        <v>2965</v>
      </c>
      <c r="F497" s="595"/>
      <c r="G497" s="502" t="s">
        <v>2966</v>
      </c>
      <c r="H497" s="595"/>
      <c r="I497" s="502" t="s">
        <v>2967</v>
      </c>
      <c r="J497" s="595"/>
      <c r="K497" s="502" t="s">
        <v>2968</v>
      </c>
      <c r="L497" s="595"/>
      <c r="M497" s="502"/>
      <c r="N497" s="595"/>
      <c r="P497" s="595"/>
    </row>
    <row r="498" spans="1:16" ht="17.399999999999999" x14ac:dyDescent="0.3">
      <c r="A498" s="434" t="s">
        <v>2869</v>
      </c>
      <c r="B498" s="595"/>
      <c r="C498" s="562" t="s">
        <v>2913</v>
      </c>
      <c r="D498" s="595"/>
      <c r="E498" s="562" t="s">
        <v>2969</v>
      </c>
      <c r="F498" s="595"/>
      <c r="G498" s="562" t="s">
        <v>2969</v>
      </c>
      <c r="H498" s="595"/>
      <c r="I498" s="562" t="s">
        <v>2969</v>
      </c>
      <c r="J498" s="595"/>
      <c r="K498" s="562" t="s">
        <v>2969</v>
      </c>
      <c r="L498" s="595"/>
      <c r="M498" s="562" t="s">
        <v>146</v>
      </c>
      <c r="N498" s="595"/>
      <c r="P498" s="595"/>
    </row>
    <row r="499" spans="1:16" ht="17.399999999999999" x14ac:dyDescent="0.3">
      <c r="A499" s="379" t="s">
        <v>2874</v>
      </c>
      <c r="B499" s="599"/>
      <c r="C499" s="383" t="s">
        <v>2914</v>
      </c>
      <c r="D499" s="599"/>
      <c r="E499" s="599">
        <v>17404420.590000007</v>
      </c>
      <c r="F499" s="599"/>
      <c r="G499" s="590">
        <v>0</v>
      </c>
      <c r="H499" s="599"/>
      <c r="I499" s="590">
        <v>0</v>
      </c>
      <c r="J499" s="590"/>
      <c r="K499" s="590">
        <v>102095.22</v>
      </c>
      <c r="L499" s="599"/>
      <c r="M499" s="599">
        <v>17506515.810000006</v>
      </c>
      <c r="N499" s="599"/>
      <c r="P499" s="599"/>
    </row>
    <row r="500" spans="1:16" ht="17.399999999999999" x14ac:dyDescent="0.3">
      <c r="A500" s="379"/>
      <c r="B500" s="599"/>
      <c r="C500" s="383" t="s">
        <v>2970</v>
      </c>
      <c r="D500" s="599"/>
      <c r="E500" s="599">
        <v>13036005.690000005</v>
      </c>
      <c r="F500" s="599"/>
      <c r="G500" s="590">
        <v>111318.83</v>
      </c>
      <c r="H500" s="599"/>
      <c r="I500" s="590">
        <v>130553.36</v>
      </c>
      <c r="J500" s="590"/>
      <c r="K500" s="590">
        <v>0</v>
      </c>
      <c r="L500" s="599"/>
      <c r="M500" s="599">
        <v>13277877.880000005</v>
      </c>
      <c r="N500" s="599"/>
      <c r="P500" s="599"/>
    </row>
    <row r="501" spans="1:16" ht="17.399999999999999" x14ac:dyDescent="0.3">
      <c r="A501" s="379"/>
      <c r="B501" s="599"/>
      <c r="C501" s="383" t="s">
        <v>2971</v>
      </c>
      <c r="D501" s="599"/>
      <c r="E501" s="599">
        <v>31537021.699999999</v>
      </c>
      <c r="F501" s="599"/>
      <c r="G501" s="590">
        <v>283243.71000000002</v>
      </c>
      <c r="H501" s="599"/>
      <c r="I501" s="590">
        <v>0</v>
      </c>
      <c r="J501" s="590"/>
      <c r="K501" s="590">
        <v>0</v>
      </c>
      <c r="L501" s="599"/>
      <c r="M501" s="599">
        <v>31820265.41</v>
      </c>
      <c r="N501" s="599"/>
      <c r="P501" s="599"/>
    </row>
    <row r="502" spans="1:16" ht="17.399999999999999" x14ac:dyDescent="0.3">
      <c r="A502" s="379"/>
      <c r="B502" s="599"/>
      <c r="C502" s="383" t="s">
        <v>2972</v>
      </c>
      <c r="D502" s="599"/>
      <c r="E502" s="599">
        <v>60052927.609999992</v>
      </c>
      <c r="F502" s="599"/>
      <c r="G502" s="590">
        <v>890382.06</v>
      </c>
      <c r="H502" s="599"/>
      <c r="I502" s="590">
        <v>889724.30999999994</v>
      </c>
      <c r="J502" s="590"/>
      <c r="K502" s="590">
        <v>149237.4</v>
      </c>
      <c r="L502" s="599"/>
      <c r="M502" s="599">
        <v>61982271.379999995</v>
      </c>
      <c r="N502" s="599"/>
      <c r="P502" s="599"/>
    </row>
    <row r="503" spans="1:16" ht="17.399999999999999" x14ac:dyDescent="0.3">
      <c r="A503" s="379"/>
      <c r="B503" s="599"/>
      <c r="C503" s="383" t="s">
        <v>2973</v>
      </c>
      <c r="D503" s="599"/>
      <c r="E503" s="599">
        <v>57227260.309999995</v>
      </c>
      <c r="F503" s="599"/>
      <c r="G503" s="590">
        <v>175933.58</v>
      </c>
      <c r="H503" s="599"/>
      <c r="I503" s="590">
        <v>377045.24</v>
      </c>
      <c r="J503" s="590"/>
      <c r="K503" s="590">
        <v>1645044.8000000003</v>
      </c>
      <c r="L503" s="599"/>
      <c r="M503" s="599">
        <v>59425283.929999992</v>
      </c>
      <c r="N503" s="599"/>
      <c r="P503" s="599"/>
    </row>
    <row r="504" spans="1:16" ht="17.399999999999999" x14ac:dyDescent="0.3">
      <c r="A504" s="379"/>
      <c r="B504" s="599"/>
      <c r="C504" s="383" t="s">
        <v>2974</v>
      </c>
      <c r="D504" s="599"/>
      <c r="E504" s="599">
        <v>54107848.830000028</v>
      </c>
      <c r="F504" s="599"/>
      <c r="G504" s="590">
        <v>575926.71</v>
      </c>
      <c r="H504" s="599"/>
      <c r="I504" s="590">
        <v>236622.63</v>
      </c>
      <c r="J504" s="590"/>
      <c r="K504" s="590">
        <v>0</v>
      </c>
      <c r="L504" s="599"/>
      <c r="M504" s="599">
        <v>54920398.170000032</v>
      </c>
      <c r="N504" s="599"/>
      <c r="P504" s="599"/>
    </row>
    <row r="505" spans="1:16" ht="17.399999999999999" x14ac:dyDescent="0.3">
      <c r="A505" s="379"/>
      <c r="B505" s="599"/>
      <c r="C505" s="383" t="s">
        <v>2975</v>
      </c>
      <c r="D505" s="599"/>
      <c r="E505" s="599">
        <v>54804281.740000024</v>
      </c>
      <c r="F505" s="599"/>
      <c r="G505" s="590">
        <v>368105.56</v>
      </c>
      <c r="H505" s="599"/>
      <c r="I505" s="590">
        <v>0</v>
      </c>
      <c r="J505" s="590"/>
      <c r="K505" s="590">
        <v>754955.83</v>
      </c>
      <c r="L505" s="599"/>
      <c r="M505" s="599">
        <v>55927343.130000025</v>
      </c>
      <c r="N505" s="599"/>
      <c r="P505" s="599"/>
    </row>
    <row r="506" spans="1:16" ht="17.399999999999999" x14ac:dyDescent="0.3">
      <c r="A506" s="379"/>
      <c r="B506" s="599"/>
      <c r="C506" s="383" t="s">
        <v>2976</v>
      </c>
      <c r="D506" s="599"/>
      <c r="E506" s="599">
        <v>56718155.449999966</v>
      </c>
      <c r="F506" s="599"/>
      <c r="G506" s="590">
        <v>0</v>
      </c>
      <c r="H506" s="599"/>
      <c r="I506" s="590">
        <v>0</v>
      </c>
      <c r="J506" s="590"/>
      <c r="K506" s="590">
        <v>525814.18999999994</v>
      </c>
      <c r="L506" s="599"/>
      <c r="M506" s="599">
        <v>57243969.639999963</v>
      </c>
      <c r="N506" s="599"/>
      <c r="P506" s="599"/>
    </row>
    <row r="507" spans="1:16" ht="17.399999999999999" x14ac:dyDescent="0.3">
      <c r="A507" s="379"/>
      <c r="B507" s="599"/>
      <c r="C507" s="383" t="s">
        <v>2977</v>
      </c>
      <c r="D507" s="599"/>
      <c r="E507" s="599">
        <v>82517335.640000045</v>
      </c>
      <c r="F507" s="599"/>
      <c r="G507" s="590">
        <v>357080.54</v>
      </c>
      <c r="H507" s="599"/>
      <c r="I507" s="590">
        <v>358749.62</v>
      </c>
      <c r="J507" s="590"/>
      <c r="K507" s="590">
        <v>120649.85</v>
      </c>
      <c r="L507" s="599"/>
      <c r="M507" s="599">
        <v>83353815.650000051</v>
      </c>
      <c r="N507" s="599"/>
      <c r="P507" s="599"/>
    </row>
    <row r="508" spans="1:16" ht="17.399999999999999" x14ac:dyDescent="0.3">
      <c r="A508" s="379"/>
      <c r="B508" s="599"/>
      <c r="C508" s="383" t="s">
        <v>2978</v>
      </c>
      <c r="D508" s="599"/>
      <c r="E508" s="599">
        <v>60621182.87000002</v>
      </c>
      <c r="F508" s="599"/>
      <c r="G508" s="590">
        <v>0</v>
      </c>
      <c r="H508" s="599"/>
      <c r="I508" s="590">
        <v>0</v>
      </c>
      <c r="J508" s="590"/>
      <c r="K508" s="590">
        <v>286848.31</v>
      </c>
      <c r="L508" s="599"/>
      <c r="M508" s="599">
        <v>60908031.180000022</v>
      </c>
      <c r="N508" s="599"/>
      <c r="P508" s="599"/>
    </row>
    <row r="509" spans="1:16" ht="17.399999999999999" x14ac:dyDescent="0.3">
      <c r="A509" s="379"/>
      <c r="B509" s="599"/>
      <c r="C509" s="383" t="s">
        <v>2979</v>
      </c>
      <c r="D509" s="599"/>
      <c r="E509" s="599">
        <v>24827514.030000001</v>
      </c>
      <c r="F509" s="599"/>
      <c r="G509" s="590">
        <v>0</v>
      </c>
      <c r="H509" s="599"/>
      <c r="I509" s="590">
        <v>163473.06</v>
      </c>
      <c r="J509" s="590"/>
      <c r="K509" s="590">
        <v>0</v>
      </c>
      <c r="L509" s="599"/>
      <c r="M509" s="599">
        <v>24990987.09</v>
      </c>
      <c r="N509" s="599"/>
      <c r="P509" s="599"/>
    </row>
    <row r="510" spans="1:16" ht="17.399999999999999" x14ac:dyDescent="0.3">
      <c r="A510" s="379"/>
      <c r="B510" s="599"/>
      <c r="C510" s="383" t="s">
        <v>2980</v>
      </c>
      <c r="D510" s="599"/>
      <c r="E510" s="599">
        <v>4488261.7799999993</v>
      </c>
      <c r="F510" s="599"/>
      <c r="G510" s="590">
        <v>0</v>
      </c>
      <c r="H510" s="599"/>
      <c r="I510" s="590">
        <v>0</v>
      </c>
      <c r="J510" s="590"/>
      <c r="K510" s="590">
        <v>562074.26</v>
      </c>
      <c r="L510" s="599"/>
      <c r="M510" s="599">
        <v>5050336.0399999991</v>
      </c>
      <c r="N510" s="599"/>
      <c r="P510" s="599"/>
    </row>
    <row r="511" spans="1:16" ht="17.399999999999999" x14ac:dyDescent="0.3">
      <c r="A511" s="379"/>
      <c r="B511" s="599"/>
      <c r="C511" s="383" t="s">
        <v>2981</v>
      </c>
      <c r="D511" s="599"/>
      <c r="E511" s="599">
        <v>219258.55</v>
      </c>
      <c r="F511" s="599"/>
      <c r="G511" s="590">
        <v>0</v>
      </c>
      <c r="H511" s="599"/>
      <c r="I511" s="590">
        <v>0</v>
      </c>
      <c r="J511" s="590"/>
      <c r="K511" s="590">
        <v>0</v>
      </c>
      <c r="L511" s="599"/>
      <c r="M511" s="599">
        <v>219258.55</v>
      </c>
      <c r="N511" s="599"/>
      <c r="P511" s="599"/>
    </row>
    <row r="512" spans="1:16" ht="17.399999999999999" x14ac:dyDescent="0.3">
      <c r="A512" s="379"/>
      <c r="B512" s="599"/>
      <c r="C512" s="383" t="s">
        <v>2927</v>
      </c>
      <c r="D512" s="599"/>
      <c r="E512" s="599">
        <v>0</v>
      </c>
      <c r="F512" s="599"/>
      <c r="G512" s="590">
        <v>0</v>
      </c>
      <c r="H512" s="599"/>
      <c r="I512" s="590">
        <v>0</v>
      </c>
      <c r="J512" s="590"/>
      <c r="K512" s="590">
        <v>0</v>
      </c>
      <c r="L512" s="599"/>
      <c r="M512" s="599">
        <v>0</v>
      </c>
      <c r="N512" s="599"/>
      <c r="P512" s="599"/>
    </row>
    <row r="513" spans="1:16" ht="18" thickBot="1" x14ac:dyDescent="0.35">
      <c r="A513" s="379"/>
      <c r="B513" s="497"/>
      <c r="C513" s="405"/>
      <c r="D513" s="497"/>
      <c r="E513" s="568">
        <v>517561474.79000002</v>
      </c>
      <c r="F513" s="497"/>
      <c r="G513" s="568">
        <v>2761990.99</v>
      </c>
      <c r="H513" s="497"/>
      <c r="I513" s="568">
        <v>2156168.2200000002</v>
      </c>
      <c r="J513" s="497"/>
      <c r="K513" s="568">
        <v>4146719.8600000003</v>
      </c>
      <c r="L513" s="497"/>
      <c r="M513" s="568">
        <v>526626353.86000007</v>
      </c>
      <c r="N513" s="497"/>
      <c r="P513" s="497"/>
    </row>
    <row r="514" spans="1:16" ht="18" thickTop="1" x14ac:dyDescent="0.3">
      <c r="A514" s="379"/>
      <c r="B514" s="419"/>
      <c r="C514" s="405"/>
      <c r="D514" s="419"/>
      <c r="E514" s="419"/>
      <c r="F514" s="419"/>
      <c r="G514" s="405"/>
      <c r="H514" s="405"/>
      <c r="I514" s="419"/>
      <c r="J514" s="419"/>
      <c r="K514" s="419"/>
      <c r="L514" s="419"/>
      <c r="M514" s="379"/>
      <c r="N514" s="419"/>
      <c r="P514" s="419"/>
    </row>
    <row r="515" spans="1:16" ht="17.399999999999999" x14ac:dyDescent="0.3">
      <c r="A515" s="447"/>
      <c r="B515" s="450"/>
      <c r="C515" s="450"/>
      <c r="D515" s="450"/>
      <c r="E515" s="717" t="s">
        <v>2861</v>
      </c>
      <c r="F515" s="717"/>
      <c r="G515" s="717"/>
      <c r="H515" s="717"/>
      <c r="I515" s="717"/>
      <c r="J515" s="717"/>
      <c r="K515" s="717"/>
      <c r="L515" s="717"/>
      <c r="M515" s="717"/>
      <c r="N515" s="446"/>
      <c r="P515" s="354"/>
    </row>
    <row r="516" spans="1:16" ht="17.399999999999999" x14ac:dyDescent="0.3">
      <c r="A516" s="594"/>
      <c r="B516" s="595"/>
      <c r="C516" s="602"/>
      <c r="D516" s="595"/>
      <c r="E516" s="602" t="s">
        <v>2964</v>
      </c>
      <c r="F516" s="595"/>
      <c r="G516" s="602"/>
      <c r="H516" s="595"/>
      <c r="I516" s="602"/>
      <c r="J516" s="595"/>
      <c r="K516" s="602"/>
      <c r="L516" s="595"/>
      <c r="M516" s="602"/>
      <c r="N516" s="595"/>
      <c r="P516" s="595"/>
    </row>
    <row r="517" spans="1:16" ht="17.399999999999999" x14ac:dyDescent="0.3">
      <c r="A517" s="594"/>
      <c r="B517" s="595"/>
      <c r="C517" s="602"/>
      <c r="D517" s="595"/>
      <c r="E517" s="602" t="s">
        <v>2965</v>
      </c>
      <c r="F517" s="595"/>
      <c r="G517" s="602" t="s">
        <v>2966</v>
      </c>
      <c r="H517" s="595"/>
      <c r="I517" s="602" t="s">
        <v>2967</v>
      </c>
      <c r="J517" s="595"/>
      <c r="K517" s="602" t="s">
        <v>2968</v>
      </c>
      <c r="L517" s="595"/>
      <c r="M517" s="602"/>
      <c r="N517" s="595"/>
      <c r="P517" s="595"/>
    </row>
    <row r="518" spans="1:16" ht="17.399999999999999" x14ac:dyDescent="0.3">
      <c r="A518" s="603" t="s">
        <v>2869</v>
      </c>
      <c r="B518" s="595"/>
      <c r="C518" s="562" t="s">
        <v>2913</v>
      </c>
      <c r="D518" s="595"/>
      <c r="E518" s="604" t="s">
        <v>2969</v>
      </c>
      <c r="F518" s="595"/>
      <c r="G518" s="604" t="s">
        <v>2969</v>
      </c>
      <c r="H518" s="595"/>
      <c r="I518" s="604" t="s">
        <v>2969</v>
      </c>
      <c r="J518" s="595"/>
      <c r="K518" s="604" t="s">
        <v>2969</v>
      </c>
      <c r="L518" s="595"/>
      <c r="M518" s="604" t="s">
        <v>146</v>
      </c>
      <c r="N518" s="595"/>
      <c r="P518" s="595"/>
    </row>
    <row r="519" spans="1:16" ht="17.399999999999999" x14ac:dyDescent="0.3">
      <c r="A519" s="447" t="s">
        <v>2982</v>
      </c>
      <c r="B519" s="605"/>
      <c r="C519" s="458" t="s">
        <v>2914</v>
      </c>
      <c r="D519" s="605"/>
      <c r="E519" s="599">
        <v>1324810.46</v>
      </c>
      <c r="F519" s="599"/>
      <c r="G519" s="590">
        <v>0</v>
      </c>
      <c r="H519" s="599"/>
      <c r="I519" s="590">
        <v>0</v>
      </c>
      <c r="J519" s="590"/>
      <c r="K519" s="590">
        <v>0</v>
      </c>
      <c r="L519" s="605"/>
      <c r="M519" s="605">
        <v>1324810.46</v>
      </c>
      <c r="N519" s="605"/>
      <c r="P519" s="605"/>
    </row>
    <row r="520" spans="1:16" ht="17.399999999999999" x14ac:dyDescent="0.3">
      <c r="A520" s="447"/>
      <c r="B520" s="605"/>
      <c r="C520" s="458" t="s">
        <v>2970</v>
      </c>
      <c r="D520" s="605"/>
      <c r="E520" s="599">
        <v>1481351.7200000002</v>
      </c>
      <c r="F520" s="599"/>
      <c r="G520" s="590">
        <v>0</v>
      </c>
      <c r="H520" s="599"/>
      <c r="I520" s="590">
        <v>0</v>
      </c>
      <c r="J520" s="590"/>
      <c r="K520" s="590">
        <v>0</v>
      </c>
      <c r="L520" s="605"/>
      <c r="M520" s="605">
        <v>1481351.7200000002</v>
      </c>
      <c r="N520" s="605"/>
      <c r="P520" s="605"/>
    </row>
    <row r="521" spans="1:16" ht="17.399999999999999" x14ac:dyDescent="0.3">
      <c r="A521" s="447"/>
      <c r="B521" s="605"/>
      <c r="C521" s="458" t="s">
        <v>2971</v>
      </c>
      <c r="D521" s="605"/>
      <c r="E521" s="599">
        <v>2771220.18</v>
      </c>
      <c r="F521" s="599"/>
      <c r="G521" s="590">
        <v>0</v>
      </c>
      <c r="H521" s="599"/>
      <c r="I521" s="590">
        <v>0</v>
      </c>
      <c r="J521" s="590"/>
      <c r="K521" s="590">
        <v>0</v>
      </c>
      <c r="L521" s="605"/>
      <c r="M521" s="605">
        <v>2771220.18</v>
      </c>
      <c r="N521" s="605"/>
      <c r="P521" s="605"/>
    </row>
    <row r="522" spans="1:16" ht="17.399999999999999" x14ac:dyDescent="0.3">
      <c r="A522" s="447"/>
      <c r="B522" s="605"/>
      <c r="C522" s="458" t="s">
        <v>2972</v>
      </c>
      <c r="D522" s="605"/>
      <c r="E522" s="599">
        <v>833738.47</v>
      </c>
      <c r="F522" s="599"/>
      <c r="G522" s="590">
        <v>0</v>
      </c>
      <c r="H522" s="599"/>
      <c r="I522" s="590">
        <v>0</v>
      </c>
      <c r="J522" s="590"/>
      <c r="K522" s="590">
        <v>0</v>
      </c>
      <c r="L522" s="605"/>
      <c r="M522" s="605">
        <v>833738.47</v>
      </c>
      <c r="N522" s="605"/>
      <c r="P522" s="605"/>
    </row>
    <row r="523" spans="1:16" ht="17.399999999999999" x14ac:dyDescent="0.3">
      <c r="A523" s="447"/>
      <c r="B523" s="605"/>
      <c r="C523" s="458" t="s">
        <v>2973</v>
      </c>
      <c r="D523" s="605"/>
      <c r="E523" s="599">
        <v>2352041.19</v>
      </c>
      <c r="F523" s="599"/>
      <c r="G523" s="590">
        <v>0</v>
      </c>
      <c r="H523" s="599"/>
      <c r="I523" s="590">
        <v>0</v>
      </c>
      <c r="J523" s="590"/>
      <c r="K523" s="590">
        <v>0</v>
      </c>
      <c r="L523" s="605"/>
      <c r="M523" s="605">
        <v>2352041.19</v>
      </c>
      <c r="N523" s="605"/>
      <c r="P523" s="605"/>
    </row>
    <row r="524" spans="1:16" ht="17.399999999999999" x14ac:dyDescent="0.3">
      <c r="A524" s="447"/>
      <c r="B524" s="605"/>
      <c r="C524" s="458" t="s">
        <v>2974</v>
      </c>
      <c r="D524" s="605"/>
      <c r="E524" s="599">
        <v>544632.84</v>
      </c>
      <c r="F524" s="599"/>
      <c r="G524" s="590">
        <v>0</v>
      </c>
      <c r="H524" s="599"/>
      <c r="I524" s="590">
        <v>0</v>
      </c>
      <c r="J524" s="590"/>
      <c r="K524" s="590">
        <v>0</v>
      </c>
      <c r="L524" s="605"/>
      <c r="M524" s="605">
        <v>544632.84</v>
      </c>
      <c r="N524" s="605"/>
      <c r="P524" s="605"/>
    </row>
    <row r="525" spans="1:16" ht="17.399999999999999" x14ac:dyDescent="0.3">
      <c r="A525" s="447"/>
      <c r="B525" s="605"/>
      <c r="C525" s="458" t="s">
        <v>2975</v>
      </c>
      <c r="D525" s="605"/>
      <c r="E525" s="599">
        <v>1543677.63</v>
      </c>
      <c r="F525" s="599"/>
      <c r="G525" s="590">
        <v>0</v>
      </c>
      <c r="H525" s="599"/>
      <c r="I525" s="590">
        <v>0</v>
      </c>
      <c r="J525" s="590"/>
      <c r="K525" s="590">
        <v>0</v>
      </c>
      <c r="L525" s="605"/>
      <c r="M525" s="605">
        <v>1543677.63</v>
      </c>
      <c r="N525" s="605"/>
      <c r="P525" s="605"/>
    </row>
    <row r="526" spans="1:16" ht="17.399999999999999" x14ac:dyDescent="0.3">
      <c r="A526" s="447"/>
      <c r="B526" s="605"/>
      <c r="C526" s="458" t="s">
        <v>2976</v>
      </c>
      <c r="D526" s="605"/>
      <c r="E526" s="599">
        <v>2436437.9900000002</v>
      </c>
      <c r="F526" s="599"/>
      <c r="G526" s="590">
        <v>0</v>
      </c>
      <c r="H526" s="599"/>
      <c r="I526" s="590">
        <v>0</v>
      </c>
      <c r="J526" s="590"/>
      <c r="K526" s="590">
        <v>0</v>
      </c>
      <c r="L526" s="605"/>
      <c r="M526" s="605">
        <v>2436437.9900000002</v>
      </c>
      <c r="N526" s="605"/>
      <c r="P526" s="605"/>
    </row>
    <row r="527" spans="1:16" ht="17.399999999999999" x14ac:dyDescent="0.3">
      <c r="A527" s="447"/>
      <c r="B527" s="605"/>
      <c r="C527" s="458" t="s">
        <v>2977</v>
      </c>
      <c r="D527" s="605"/>
      <c r="E527" s="599">
        <v>2596398.85</v>
      </c>
      <c r="F527" s="599"/>
      <c r="G527" s="590">
        <v>0</v>
      </c>
      <c r="H527" s="599"/>
      <c r="I527" s="590">
        <v>0</v>
      </c>
      <c r="J527" s="590"/>
      <c r="K527" s="590">
        <v>0</v>
      </c>
      <c r="L527" s="605"/>
      <c r="M527" s="605">
        <v>2596398.85</v>
      </c>
      <c r="N527" s="605"/>
      <c r="P527" s="605"/>
    </row>
    <row r="528" spans="1:16" ht="17.399999999999999" x14ac:dyDescent="0.3">
      <c r="A528" s="447"/>
      <c r="B528" s="605"/>
      <c r="C528" s="458" t="s">
        <v>2978</v>
      </c>
      <c r="D528" s="605"/>
      <c r="E528" s="599">
        <v>934329.33</v>
      </c>
      <c r="F528" s="599"/>
      <c r="G528" s="590">
        <v>0</v>
      </c>
      <c r="H528" s="599"/>
      <c r="I528" s="590">
        <v>0</v>
      </c>
      <c r="J528" s="590"/>
      <c r="K528" s="590">
        <v>0</v>
      </c>
      <c r="L528" s="605"/>
      <c r="M528" s="605">
        <v>934329.33</v>
      </c>
      <c r="N528" s="605"/>
      <c r="P528" s="605"/>
    </row>
    <row r="529" spans="1:16" ht="17.399999999999999" x14ac:dyDescent="0.3">
      <c r="A529" s="447"/>
      <c r="B529" s="605"/>
      <c r="C529" s="458" t="s">
        <v>2979</v>
      </c>
      <c r="D529" s="605"/>
      <c r="E529" s="599">
        <v>1141127.7</v>
      </c>
      <c r="F529" s="599"/>
      <c r="G529" s="590">
        <v>0</v>
      </c>
      <c r="H529" s="599"/>
      <c r="I529" s="590">
        <v>0</v>
      </c>
      <c r="J529" s="590"/>
      <c r="K529" s="590">
        <v>0</v>
      </c>
      <c r="L529" s="605"/>
      <c r="M529" s="605">
        <v>1141127.7</v>
      </c>
      <c r="N529" s="605"/>
      <c r="P529" s="605"/>
    </row>
    <row r="530" spans="1:16" ht="17.399999999999999" x14ac:dyDescent="0.3">
      <c r="A530" s="447"/>
      <c r="B530" s="605"/>
      <c r="C530" s="458" t="s">
        <v>2980</v>
      </c>
      <c r="D530" s="605"/>
      <c r="E530" s="599">
        <v>531366.80000000005</v>
      </c>
      <c r="F530" s="599"/>
      <c r="G530" s="590">
        <v>0</v>
      </c>
      <c r="H530" s="599"/>
      <c r="I530" s="590">
        <v>0</v>
      </c>
      <c r="J530" s="590"/>
      <c r="K530" s="590">
        <v>0</v>
      </c>
      <c r="L530" s="605"/>
      <c r="M530" s="605">
        <v>531366.80000000005</v>
      </c>
      <c r="N530" s="605"/>
      <c r="P530" s="605"/>
    </row>
    <row r="531" spans="1:16" ht="17.399999999999999" x14ac:dyDescent="0.3">
      <c r="A531" s="447"/>
      <c r="B531" s="605"/>
      <c r="C531" s="458" t="s">
        <v>2981</v>
      </c>
      <c r="D531" s="605"/>
      <c r="E531" s="599">
        <v>0</v>
      </c>
      <c r="F531" s="599"/>
      <c r="G531" s="590">
        <v>0</v>
      </c>
      <c r="H531" s="599"/>
      <c r="I531" s="590">
        <v>0</v>
      </c>
      <c r="J531" s="590"/>
      <c r="K531" s="590">
        <v>0</v>
      </c>
      <c r="L531" s="605"/>
      <c r="M531" s="605">
        <v>0</v>
      </c>
      <c r="N531" s="605"/>
      <c r="P531" s="605"/>
    </row>
    <row r="532" spans="1:16" ht="17.399999999999999" x14ac:dyDescent="0.3">
      <c r="A532" s="447"/>
      <c r="B532" s="605"/>
      <c r="C532" s="458" t="s">
        <v>2927</v>
      </c>
      <c r="D532" s="605"/>
      <c r="E532" s="599">
        <v>0</v>
      </c>
      <c r="F532" s="599"/>
      <c r="G532" s="590">
        <v>0</v>
      </c>
      <c r="H532" s="599"/>
      <c r="I532" s="590">
        <v>0</v>
      </c>
      <c r="J532" s="590"/>
      <c r="K532" s="590">
        <v>0</v>
      </c>
      <c r="L532" s="605"/>
      <c r="M532" s="605">
        <v>0</v>
      </c>
      <c r="N532" s="605"/>
      <c r="P532" s="605"/>
    </row>
    <row r="533" spans="1:16" ht="18" thickBot="1" x14ac:dyDescent="0.35">
      <c r="A533" s="447"/>
      <c r="B533" s="605"/>
      <c r="C533" s="450"/>
      <c r="D533" s="605"/>
      <c r="E533" s="606">
        <v>18491133.159999996</v>
      </c>
      <c r="F533" s="605"/>
      <c r="G533" s="606">
        <v>0</v>
      </c>
      <c r="H533" s="605"/>
      <c r="I533" s="606">
        <v>0</v>
      </c>
      <c r="J533" s="605"/>
      <c r="K533" s="606">
        <v>0</v>
      </c>
      <c r="L533" s="605"/>
      <c r="M533" s="606">
        <v>18491133.159999996</v>
      </c>
      <c r="N533" s="605"/>
      <c r="P533" s="605"/>
    </row>
    <row r="534" spans="1:16" ht="18" thickTop="1" x14ac:dyDescent="0.3">
      <c r="A534" s="379"/>
      <c r="B534" s="419"/>
      <c r="C534" s="405"/>
      <c r="D534" s="419"/>
      <c r="E534" s="419"/>
      <c r="F534" s="419"/>
      <c r="G534" s="405"/>
      <c r="H534" s="405"/>
      <c r="I534" s="419"/>
      <c r="J534" s="419"/>
      <c r="K534" s="419"/>
      <c r="L534" s="419"/>
      <c r="M534" s="379"/>
      <c r="N534" s="419"/>
      <c r="P534" s="419"/>
    </row>
    <row r="535" spans="1:16" ht="17.399999999999999" x14ac:dyDescent="0.3">
      <c r="A535" s="379"/>
      <c r="B535" s="405"/>
      <c r="C535" s="405"/>
      <c r="D535" s="405"/>
      <c r="E535" s="716" t="s">
        <v>2861</v>
      </c>
      <c r="F535" s="716"/>
      <c r="G535" s="716"/>
      <c r="H535" s="716"/>
      <c r="I535" s="716"/>
      <c r="J535" s="716"/>
      <c r="K535" s="716"/>
      <c r="L535" s="716"/>
      <c r="M535" s="716"/>
      <c r="N535" s="446"/>
      <c r="P535" s="354"/>
    </row>
    <row r="536" spans="1:16" ht="17.399999999999999" x14ac:dyDescent="0.3">
      <c r="A536" s="594"/>
      <c r="B536" s="595"/>
      <c r="C536" s="502"/>
      <c r="D536" s="595"/>
      <c r="E536" s="502" t="s">
        <v>2964</v>
      </c>
      <c r="F536" s="595"/>
      <c r="G536" s="502"/>
      <c r="H536" s="595"/>
      <c r="I536" s="502"/>
      <c r="J536" s="595"/>
      <c r="K536" s="502"/>
      <c r="L536" s="595"/>
      <c r="M536" s="502"/>
      <c r="N536" s="595"/>
      <c r="P536" s="595"/>
    </row>
    <row r="537" spans="1:16" ht="17.399999999999999" x14ac:dyDescent="0.3">
      <c r="A537" s="594"/>
      <c r="B537" s="595"/>
      <c r="C537" s="502"/>
      <c r="D537" s="595"/>
      <c r="E537" s="502" t="s">
        <v>2965</v>
      </c>
      <c r="F537" s="595"/>
      <c r="G537" s="502" t="s">
        <v>2966</v>
      </c>
      <c r="H537" s="595"/>
      <c r="I537" s="502" t="s">
        <v>2967</v>
      </c>
      <c r="J537" s="595"/>
      <c r="K537" s="502" t="s">
        <v>2968</v>
      </c>
      <c r="L537" s="595"/>
      <c r="M537" s="502"/>
      <c r="N537" s="595"/>
      <c r="P537" s="595"/>
    </row>
    <row r="538" spans="1:16" ht="17.399999999999999" x14ac:dyDescent="0.3">
      <c r="A538" s="434" t="s">
        <v>2869</v>
      </c>
      <c r="B538" s="595"/>
      <c r="C538" s="562" t="s">
        <v>2913</v>
      </c>
      <c r="D538" s="595"/>
      <c r="E538" s="562" t="s">
        <v>2969</v>
      </c>
      <c r="F538" s="595"/>
      <c r="G538" s="562" t="s">
        <v>2969</v>
      </c>
      <c r="H538" s="595"/>
      <c r="I538" s="562" t="s">
        <v>2969</v>
      </c>
      <c r="J538" s="595"/>
      <c r="K538" s="562" t="s">
        <v>2969</v>
      </c>
      <c r="L538" s="595"/>
      <c r="M538" s="562" t="s">
        <v>146</v>
      </c>
      <c r="N538" s="595"/>
      <c r="P538" s="595"/>
    </row>
    <row r="539" spans="1:16" ht="17.399999999999999" x14ac:dyDescent="0.3">
      <c r="A539" s="379" t="s">
        <v>2876</v>
      </c>
      <c r="B539" s="599"/>
      <c r="C539" s="383" t="s">
        <v>2914</v>
      </c>
      <c r="D539" s="599"/>
      <c r="E539" s="599">
        <v>25372176.070000008</v>
      </c>
      <c r="F539" s="599"/>
      <c r="G539" s="590">
        <v>149025.72</v>
      </c>
      <c r="H539" s="599"/>
      <c r="I539" s="590">
        <v>0</v>
      </c>
      <c r="J539" s="590"/>
      <c r="K539" s="590">
        <v>31001.61</v>
      </c>
      <c r="L539" s="599"/>
      <c r="M539" s="599">
        <v>25552203.400000006</v>
      </c>
      <c r="N539" s="599"/>
      <c r="P539" s="599"/>
    </row>
    <row r="540" spans="1:16" ht="17.399999999999999" x14ac:dyDescent="0.3">
      <c r="A540" s="379"/>
      <c r="B540" s="599"/>
      <c r="C540" s="383" t="s">
        <v>2970</v>
      </c>
      <c r="D540" s="599"/>
      <c r="E540" s="599">
        <v>22371021.299999986</v>
      </c>
      <c r="F540" s="599"/>
      <c r="G540" s="590">
        <v>0</v>
      </c>
      <c r="H540" s="599"/>
      <c r="I540" s="590">
        <v>0</v>
      </c>
      <c r="J540" s="590"/>
      <c r="K540" s="590">
        <v>0</v>
      </c>
      <c r="L540" s="599"/>
      <c r="M540" s="599">
        <v>22371021.299999986</v>
      </c>
      <c r="N540" s="599"/>
      <c r="P540" s="599"/>
    </row>
    <row r="541" spans="1:16" ht="17.399999999999999" x14ac:dyDescent="0.3">
      <c r="A541" s="379"/>
      <c r="B541" s="599"/>
      <c r="C541" s="383" t="s">
        <v>2971</v>
      </c>
      <c r="D541" s="599"/>
      <c r="E541" s="599">
        <v>37014222.830000006</v>
      </c>
      <c r="F541" s="599"/>
      <c r="G541" s="590">
        <v>0</v>
      </c>
      <c r="H541" s="599"/>
      <c r="I541" s="590">
        <v>0</v>
      </c>
      <c r="J541" s="590"/>
      <c r="K541" s="590">
        <v>60191.67</v>
      </c>
      <c r="L541" s="599"/>
      <c r="M541" s="599">
        <v>37074414.500000007</v>
      </c>
      <c r="N541" s="599"/>
      <c r="P541" s="599"/>
    </row>
    <row r="542" spans="1:16" ht="17.399999999999999" x14ac:dyDescent="0.3">
      <c r="A542" s="379"/>
      <c r="B542" s="599"/>
      <c r="C542" s="383" t="s">
        <v>2972</v>
      </c>
      <c r="D542" s="599"/>
      <c r="E542" s="599">
        <v>67539580.24999997</v>
      </c>
      <c r="F542" s="599"/>
      <c r="G542" s="590">
        <v>181218.76</v>
      </c>
      <c r="H542" s="599"/>
      <c r="I542" s="590">
        <v>28590.3</v>
      </c>
      <c r="J542" s="590"/>
      <c r="K542" s="590">
        <v>0</v>
      </c>
      <c r="L542" s="599"/>
      <c r="M542" s="599">
        <v>67749389.309999973</v>
      </c>
      <c r="N542" s="599"/>
      <c r="P542" s="599"/>
    </row>
    <row r="543" spans="1:16" ht="17.399999999999999" x14ac:dyDescent="0.3">
      <c r="A543" s="379"/>
      <c r="B543" s="599"/>
      <c r="C543" s="383" t="s">
        <v>2973</v>
      </c>
      <c r="D543" s="599"/>
      <c r="E543" s="599">
        <v>71566156.440000013</v>
      </c>
      <c r="F543" s="599"/>
      <c r="G543" s="590">
        <v>677012.68</v>
      </c>
      <c r="H543" s="599"/>
      <c r="I543" s="590">
        <v>0</v>
      </c>
      <c r="J543" s="590"/>
      <c r="K543" s="590">
        <v>67725.45</v>
      </c>
      <c r="L543" s="599"/>
      <c r="M543" s="599">
        <v>72310894.570000023</v>
      </c>
      <c r="N543" s="599"/>
      <c r="P543" s="599"/>
    </row>
    <row r="544" spans="1:16" ht="17.399999999999999" x14ac:dyDescent="0.3">
      <c r="A544" s="379"/>
      <c r="B544" s="599"/>
      <c r="C544" s="383" t="s">
        <v>2974</v>
      </c>
      <c r="D544" s="599"/>
      <c r="E544" s="599">
        <v>84388316.780000001</v>
      </c>
      <c r="F544" s="599"/>
      <c r="G544" s="590">
        <v>330989.44</v>
      </c>
      <c r="H544" s="599"/>
      <c r="I544" s="590">
        <v>97116.6</v>
      </c>
      <c r="J544" s="590"/>
      <c r="K544" s="590">
        <v>0</v>
      </c>
      <c r="L544" s="599"/>
      <c r="M544" s="599">
        <v>84816422.819999993</v>
      </c>
      <c r="N544" s="599"/>
      <c r="P544" s="599"/>
    </row>
    <row r="545" spans="1:16" ht="17.399999999999999" x14ac:dyDescent="0.3">
      <c r="A545" s="379"/>
      <c r="B545" s="599"/>
      <c r="C545" s="383" t="s">
        <v>2975</v>
      </c>
      <c r="D545" s="599"/>
      <c r="E545" s="599">
        <v>82326441.730000064</v>
      </c>
      <c r="F545" s="599"/>
      <c r="G545" s="590">
        <v>125093.68</v>
      </c>
      <c r="H545" s="599"/>
      <c r="I545" s="590">
        <v>0</v>
      </c>
      <c r="J545" s="590"/>
      <c r="K545" s="590">
        <v>0</v>
      </c>
      <c r="L545" s="599"/>
      <c r="M545" s="599">
        <v>82451535.410000071</v>
      </c>
      <c r="N545" s="599"/>
      <c r="P545" s="599"/>
    </row>
    <row r="546" spans="1:16" ht="17.399999999999999" x14ac:dyDescent="0.3">
      <c r="A546" s="379"/>
      <c r="B546" s="599"/>
      <c r="C546" s="383" t="s">
        <v>2976</v>
      </c>
      <c r="D546" s="599"/>
      <c r="E546" s="599">
        <v>76291544.160000056</v>
      </c>
      <c r="F546" s="599"/>
      <c r="G546" s="590">
        <v>0</v>
      </c>
      <c r="H546" s="599"/>
      <c r="I546" s="590">
        <v>0</v>
      </c>
      <c r="J546" s="590"/>
      <c r="K546" s="590">
        <v>0</v>
      </c>
      <c r="L546" s="599"/>
      <c r="M546" s="599">
        <v>76291544.160000056</v>
      </c>
      <c r="N546" s="599"/>
      <c r="P546" s="599"/>
    </row>
    <row r="547" spans="1:16" ht="17.399999999999999" x14ac:dyDescent="0.3">
      <c r="A547" s="379"/>
      <c r="B547" s="599"/>
      <c r="C547" s="383" t="s">
        <v>2977</v>
      </c>
      <c r="D547" s="599"/>
      <c r="E547" s="599">
        <v>78966614.990000039</v>
      </c>
      <c r="F547" s="599"/>
      <c r="G547" s="590">
        <v>0</v>
      </c>
      <c r="H547" s="599"/>
      <c r="I547" s="590">
        <v>0</v>
      </c>
      <c r="J547" s="590"/>
      <c r="K547" s="590">
        <v>0</v>
      </c>
      <c r="L547" s="599"/>
      <c r="M547" s="599">
        <v>78966614.990000039</v>
      </c>
      <c r="N547" s="599"/>
      <c r="P547" s="599"/>
    </row>
    <row r="548" spans="1:16" ht="17.399999999999999" x14ac:dyDescent="0.3">
      <c r="A548" s="379"/>
      <c r="B548" s="599"/>
      <c r="C548" s="383" t="s">
        <v>2978</v>
      </c>
      <c r="D548" s="599"/>
      <c r="E548" s="599">
        <v>58907394.890000068</v>
      </c>
      <c r="F548" s="599"/>
      <c r="G548" s="590">
        <v>0</v>
      </c>
      <c r="H548" s="599"/>
      <c r="I548" s="590">
        <v>0</v>
      </c>
      <c r="J548" s="590"/>
      <c r="K548" s="590">
        <v>1155009.8799999999</v>
      </c>
      <c r="L548" s="599"/>
      <c r="M548" s="599">
        <v>60062404.77000007</v>
      </c>
      <c r="N548" s="599"/>
      <c r="P548" s="599"/>
    </row>
    <row r="549" spans="1:16" ht="17.399999999999999" x14ac:dyDescent="0.3">
      <c r="A549" s="379"/>
      <c r="B549" s="599"/>
      <c r="C549" s="383" t="s">
        <v>2979</v>
      </c>
      <c r="D549" s="599"/>
      <c r="E549" s="599">
        <v>20985205.369999994</v>
      </c>
      <c r="F549" s="599"/>
      <c r="G549" s="590">
        <v>0</v>
      </c>
      <c r="H549" s="599"/>
      <c r="I549" s="590">
        <v>0</v>
      </c>
      <c r="J549" s="590"/>
      <c r="K549" s="590">
        <v>328741.19</v>
      </c>
      <c r="L549" s="599"/>
      <c r="M549" s="599">
        <v>21313946.559999995</v>
      </c>
      <c r="N549" s="599"/>
      <c r="P549" s="599"/>
    </row>
    <row r="550" spans="1:16" ht="17.399999999999999" x14ac:dyDescent="0.3">
      <c r="A550" s="379"/>
      <c r="B550" s="599"/>
      <c r="C550" s="383" t="s">
        <v>2980</v>
      </c>
      <c r="D550" s="599"/>
      <c r="E550" s="599">
        <v>5242390.6899999995</v>
      </c>
      <c r="F550" s="599"/>
      <c r="G550" s="590">
        <v>0</v>
      </c>
      <c r="H550" s="599"/>
      <c r="I550" s="590">
        <v>0</v>
      </c>
      <c r="J550" s="590"/>
      <c r="K550" s="590">
        <v>0</v>
      </c>
      <c r="L550" s="599"/>
      <c r="M550" s="599">
        <v>5242390.6899999995</v>
      </c>
      <c r="N550" s="599"/>
      <c r="P550" s="599"/>
    </row>
    <row r="551" spans="1:16" ht="17.399999999999999" x14ac:dyDescent="0.3">
      <c r="A551" s="379"/>
      <c r="B551" s="599"/>
      <c r="C551" s="383" t="s">
        <v>2981</v>
      </c>
      <c r="D551" s="599"/>
      <c r="E551" s="599">
        <v>3425540.31</v>
      </c>
      <c r="F551" s="599"/>
      <c r="G551" s="590">
        <v>0</v>
      </c>
      <c r="H551" s="599"/>
      <c r="I551" s="590">
        <v>0</v>
      </c>
      <c r="J551" s="590"/>
      <c r="K551" s="590">
        <v>0</v>
      </c>
      <c r="L551" s="599"/>
      <c r="M551" s="599">
        <v>3425540.31</v>
      </c>
      <c r="N551" s="599"/>
      <c r="P551" s="599"/>
    </row>
    <row r="552" spans="1:16" ht="17.399999999999999" x14ac:dyDescent="0.3">
      <c r="A552" s="379"/>
      <c r="B552" s="599"/>
      <c r="C552" s="383" t="s">
        <v>2927</v>
      </c>
      <c r="D552" s="599"/>
      <c r="E552" s="599">
        <v>0</v>
      </c>
      <c r="F552" s="599"/>
      <c r="G552" s="590">
        <v>0</v>
      </c>
      <c r="H552" s="599"/>
      <c r="I552" s="590">
        <v>0</v>
      </c>
      <c r="J552" s="590"/>
      <c r="K552" s="590">
        <v>0</v>
      </c>
      <c r="L552" s="599"/>
      <c r="M552" s="599">
        <v>0</v>
      </c>
      <c r="N552" s="599"/>
      <c r="P552" s="599"/>
    </row>
    <row r="553" spans="1:16" ht="18" thickBot="1" x14ac:dyDescent="0.35">
      <c r="A553" s="379"/>
      <c r="B553" s="497"/>
      <c r="C553" s="405"/>
      <c r="D553" s="497"/>
      <c r="E553" s="568">
        <v>634396605.81000018</v>
      </c>
      <c r="F553" s="497"/>
      <c r="G553" s="568">
        <v>1463340.28</v>
      </c>
      <c r="H553" s="497"/>
      <c r="I553" s="568">
        <v>125706.90000000001</v>
      </c>
      <c r="J553" s="497"/>
      <c r="K553" s="568">
        <v>1642669.7999999998</v>
      </c>
      <c r="L553" s="497"/>
      <c r="M553" s="568">
        <v>637628322.79000008</v>
      </c>
      <c r="N553" s="497"/>
      <c r="P553" s="497"/>
    </row>
    <row r="554" spans="1:16" ht="18" thickTop="1" x14ac:dyDescent="0.3">
      <c r="A554" s="379"/>
      <c r="B554" s="419"/>
      <c r="C554" s="405"/>
      <c r="D554" s="419"/>
      <c r="E554" s="419"/>
      <c r="F554" s="419"/>
      <c r="G554" s="405"/>
      <c r="H554" s="405"/>
      <c r="I554" s="419"/>
      <c r="J554" s="419"/>
      <c r="K554" s="419"/>
      <c r="L554" s="419"/>
      <c r="M554" s="379"/>
      <c r="N554" s="419"/>
      <c r="P554" s="419"/>
    </row>
    <row r="555" spans="1:16" ht="17.399999999999999" hidden="1" customHeight="1" x14ac:dyDescent="0.3">
      <c r="A555" s="447"/>
      <c r="B555" s="450"/>
      <c r="C555" s="450"/>
      <c r="D555" s="450"/>
      <c r="E555" s="717" t="s">
        <v>2861</v>
      </c>
      <c r="F555" s="717"/>
      <c r="G555" s="717"/>
      <c r="H555" s="717"/>
      <c r="I555" s="717"/>
      <c r="J555" s="717"/>
      <c r="K555" s="717"/>
      <c r="L555" s="717"/>
      <c r="M555" s="717"/>
      <c r="N555" s="446"/>
      <c r="P555" s="354"/>
    </row>
    <row r="556" spans="1:16" ht="17.399999999999999" hidden="1" customHeight="1" x14ac:dyDescent="0.3">
      <c r="A556" s="594"/>
      <c r="B556" s="595"/>
      <c r="C556" s="602"/>
      <c r="D556" s="595"/>
      <c r="E556" s="602" t="s">
        <v>2964</v>
      </c>
      <c r="F556" s="595"/>
      <c r="G556" s="602"/>
      <c r="H556" s="595"/>
      <c r="I556" s="602"/>
      <c r="J556" s="595"/>
      <c r="K556" s="602"/>
      <c r="L556" s="595"/>
      <c r="M556" s="602"/>
      <c r="N556" s="595"/>
      <c r="P556" s="595"/>
    </row>
    <row r="557" spans="1:16" ht="17.399999999999999" hidden="1" customHeight="1" x14ac:dyDescent="0.3">
      <c r="A557" s="594"/>
      <c r="B557" s="595"/>
      <c r="C557" s="602"/>
      <c r="D557" s="595"/>
      <c r="E557" s="602" t="s">
        <v>2965</v>
      </c>
      <c r="F557" s="595"/>
      <c r="G557" s="602" t="s">
        <v>2966</v>
      </c>
      <c r="H557" s="595"/>
      <c r="I557" s="602" t="s">
        <v>2967</v>
      </c>
      <c r="J557" s="595"/>
      <c r="K557" s="602" t="s">
        <v>2968</v>
      </c>
      <c r="L557" s="595"/>
      <c r="M557" s="602"/>
      <c r="N557" s="595"/>
      <c r="P557" s="595"/>
    </row>
    <row r="558" spans="1:16" ht="17.399999999999999" hidden="1" customHeight="1" x14ac:dyDescent="0.3">
      <c r="A558" s="603" t="s">
        <v>2869</v>
      </c>
      <c r="B558" s="595"/>
      <c r="C558" s="562" t="s">
        <v>2913</v>
      </c>
      <c r="D558" s="595"/>
      <c r="E558" s="604" t="s">
        <v>2969</v>
      </c>
      <c r="F558" s="595"/>
      <c r="G558" s="604" t="s">
        <v>2969</v>
      </c>
      <c r="H558" s="595"/>
      <c r="I558" s="604" t="s">
        <v>2969</v>
      </c>
      <c r="J558" s="595"/>
      <c r="K558" s="604" t="s">
        <v>2969</v>
      </c>
      <c r="L558" s="595"/>
      <c r="M558" s="604" t="s">
        <v>146</v>
      </c>
      <c r="N558" s="595"/>
      <c r="P558" s="595"/>
    </row>
    <row r="559" spans="1:16" ht="17.399999999999999" hidden="1" customHeight="1" x14ac:dyDescent="0.3">
      <c r="A559" s="447" t="s">
        <v>2983</v>
      </c>
      <c r="B559" s="605"/>
      <c r="C559" s="458" t="s">
        <v>2914</v>
      </c>
      <c r="D559" s="605"/>
      <c r="E559" s="605">
        <v>0</v>
      </c>
      <c r="F559" s="605"/>
      <c r="G559" s="605">
        <v>0</v>
      </c>
      <c r="H559" s="605"/>
      <c r="I559" s="605">
        <v>0</v>
      </c>
      <c r="J559" s="605"/>
      <c r="K559" s="605">
        <v>0</v>
      </c>
      <c r="L559" s="605"/>
      <c r="M559" s="607">
        <v>0</v>
      </c>
      <c r="N559" s="605"/>
      <c r="P559" s="605"/>
    </row>
    <row r="560" spans="1:16" ht="17.399999999999999" hidden="1" customHeight="1" x14ac:dyDescent="0.3">
      <c r="A560" s="447"/>
      <c r="B560" s="605"/>
      <c r="C560" s="458" t="s">
        <v>2970</v>
      </c>
      <c r="D560" s="605"/>
      <c r="E560" s="605">
        <v>0</v>
      </c>
      <c r="F560" s="605"/>
      <c r="G560" s="605">
        <v>0</v>
      </c>
      <c r="H560" s="605"/>
      <c r="I560" s="605">
        <v>0</v>
      </c>
      <c r="J560" s="605"/>
      <c r="K560" s="605">
        <v>0</v>
      </c>
      <c r="L560" s="605"/>
      <c r="M560" s="607">
        <v>0</v>
      </c>
      <c r="N560" s="605"/>
      <c r="P560" s="605"/>
    </row>
    <row r="561" spans="1:16" ht="17.399999999999999" hidden="1" customHeight="1" x14ac:dyDescent="0.3">
      <c r="A561" s="447"/>
      <c r="B561" s="605"/>
      <c r="C561" s="458" t="s">
        <v>2971</v>
      </c>
      <c r="D561" s="605"/>
      <c r="E561" s="605">
        <v>0</v>
      </c>
      <c r="F561" s="605"/>
      <c r="G561" s="605">
        <v>0</v>
      </c>
      <c r="H561" s="605"/>
      <c r="I561" s="605">
        <v>0</v>
      </c>
      <c r="J561" s="605"/>
      <c r="K561" s="605">
        <v>0</v>
      </c>
      <c r="L561" s="605"/>
      <c r="M561" s="607">
        <v>0</v>
      </c>
      <c r="N561" s="605"/>
      <c r="P561" s="605"/>
    </row>
    <row r="562" spans="1:16" ht="17.399999999999999" hidden="1" customHeight="1" x14ac:dyDescent="0.3">
      <c r="A562" s="447"/>
      <c r="B562" s="605"/>
      <c r="C562" s="458" t="s">
        <v>2972</v>
      </c>
      <c r="D562" s="605"/>
      <c r="E562" s="605">
        <v>0</v>
      </c>
      <c r="F562" s="605"/>
      <c r="G562" s="605">
        <v>0</v>
      </c>
      <c r="H562" s="605"/>
      <c r="I562" s="605">
        <v>0</v>
      </c>
      <c r="J562" s="605"/>
      <c r="K562" s="605">
        <v>0</v>
      </c>
      <c r="L562" s="605"/>
      <c r="M562" s="607">
        <v>0</v>
      </c>
      <c r="N562" s="605"/>
      <c r="P562" s="605"/>
    </row>
    <row r="563" spans="1:16" ht="17.399999999999999" hidden="1" customHeight="1" x14ac:dyDescent="0.3">
      <c r="A563" s="447"/>
      <c r="B563" s="605"/>
      <c r="C563" s="458" t="s">
        <v>2973</v>
      </c>
      <c r="D563" s="605"/>
      <c r="E563" s="605">
        <v>0</v>
      </c>
      <c r="F563" s="605"/>
      <c r="G563" s="605">
        <v>0</v>
      </c>
      <c r="H563" s="605"/>
      <c r="I563" s="605">
        <v>0</v>
      </c>
      <c r="J563" s="605"/>
      <c r="K563" s="605">
        <v>0</v>
      </c>
      <c r="L563" s="605"/>
      <c r="M563" s="607">
        <v>0</v>
      </c>
      <c r="N563" s="605"/>
      <c r="P563" s="605"/>
    </row>
    <row r="564" spans="1:16" ht="17.399999999999999" hidden="1" customHeight="1" x14ac:dyDescent="0.3">
      <c r="A564" s="447"/>
      <c r="B564" s="605"/>
      <c r="C564" s="458" t="s">
        <v>2974</v>
      </c>
      <c r="D564" s="605"/>
      <c r="E564" s="605">
        <v>0</v>
      </c>
      <c r="F564" s="605"/>
      <c r="G564" s="605">
        <v>0</v>
      </c>
      <c r="H564" s="605"/>
      <c r="I564" s="605">
        <v>0</v>
      </c>
      <c r="J564" s="605"/>
      <c r="K564" s="605">
        <v>0</v>
      </c>
      <c r="L564" s="605"/>
      <c r="M564" s="607">
        <v>0</v>
      </c>
      <c r="N564" s="605"/>
      <c r="P564" s="605"/>
    </row>
    <row r="565" spans="1:16" ht="17.399999999999999" hidden="1" customHeight="1" x14ac:dyDescent="0.3">
      <c r="A565" s="447"/>
      <c r="B565" s="605"/>
      <c r="C565" s="458" t="s">
        <v>2975</v>
      </c>
      <c r="D565" s="605"/>
      <c r="E565" s="605">
        <v>0</v>
      </c>
      <c r="F565" s="605"/>
      <c r="G565" s="605">
        <v>0</v>
      </c>
      <c r="H565" s="605"/>
      <c r="I565" s="605">
        <v>0</v>
      </c>
      <c r="J565" s="605"/>
      <c r="K565" s="605">
        <v>0</v>
      </c>
      <c r="L565" s="605"/>
      <c r="M565" s="607">
        <v>0</v>
      </c>
      <c r="N565" s="605"/>
      <c r="P565" s="605"/>
    </row>
    <row r="566" spans="1:16" ht="17.399999999999999" hidden="1" customHeight="1" x14ac:dyDescent="0.3">
      <c r="A566" s="447"/>
      <c r="B566" s="605"/>
      <c r="C566" s="458" t="s">
        <v>2976</v>
      </c>
      <c r="D566" s="605"/>
      <c r="E566" s="605">
        <v>0</v>
      </c>
      <c r="F566" s="605"/>
      <c r="G566" s="605">
        <v>0</v>
      </c>
      <c r="H566" s="605"/>
      <c r="I566" s="605">
        <v>0</v>
      </c>
      <c r="J566" s="605"/>
      <c r="K566" s="605">
        <v>0</v>
      </c>
      <c r="L566" s="605"/>
      <c r="M566" s="607">
        <v>0</v>
      </c>
      <c r="N566" s="605"/>
      <c r="P566" s="605"/>
    </row>
    <row r="567" spans="1:16" ht="17.399999999999999" hidden="1" customHeight="1" x14ac:dyDescent="0.3">
      <c r="A567" s="447"/>
      <c r="B567" s="605"/>
      <c r="C567" s="458" t="s">
        <v>2977</v>
      </c>
      <c r="D567" s="605"/>
      <c r="E567" s="605">
        <v>0</v>
      </c>
      <c r="F567" s="605"/>
      <c r="G567" s="605">
        <v>0</v>
      </c>
      <c r="H567" s="605"/>
      <c r="I567" s="605">
        <v>0</v>
      </c>
      <c r="J567" s="605"/>
      <c r="K567" s="605">
        <v>0</v>
      </c>
      <c r="L567" s="605"/>
      <c r="M567" s="607">
        <v>0</v>
      </c>
      <c r="N567" s="605"/>
      <c r="P567" s="605"/>
    </row>
    <row r="568" spans="1:16" ht="17.399999999999999" hidden="1" customHeight="1" x14ac:dyDescent="0.3">
      <c r="A568" s="447"/>
      <c r="B568" s="605"/>
      <c r="C568" s="458" t="s">
        <v>2978</v>
      </c>
      <c r="D568" s="605"/>
      <c r="E568" s="605">
        <v>0</v>
      </c>
      <c r="F568" s="605"/>
      <c r="G568" s="605">
        <v>0</v>
      </c>
      <c r="H568" s="605"/>
      <c r="I568" s="605">
        <v>0</v>
      </c>
      <c r="J568" s="605"/>
      <c r="K568" s="605">
        <v>0</v>
      </c>
      <c r="L568" s="605"/>
      <c r="M568" s="607">
        <v>0</v>
      </c>
      <c r="N568" s="605"/>
      <c r="P568" s="605"/>
    </row>
    <row r="569" spans="1:16" ht="17.399999999999999" hidden="1" customHeight="1" x14ac:dyDescent="0.3">
      <c r="A569" s="447"/>
      <c r="B569" s="605"/>
      <c r="C569" s="458" t="s">
        <v>2979</v>
      </c>
      <c r="D569" s="605"/>
      <c r="E569" s="605">
        <v>0</v>
      </c>
      <c r="F569" s="605"/>
      <c r="G569" s="605">
        <v>0</v>
      </c>
      <c r="H569" s="605"/>
      <c r="I569" s="605">
        <v>0</v>
      </c>
      <c r="J569" s="605"/>
      <c r="K569" s="605">
        <v>0</v>
      </c>
      <c r="L569" s="605"/>
      <c r="M569" s="607">
        <v>0</v>
      </c>
      <c r="N569" s="605"/>
      <c r="P569" s="605"/>
    </row>
    <row r="570" spans="1:16" ht="17.399999999999999" hidden="1" customHeight="1" x14ac:dyDescent="0.3">
      <c r="A570" s="447"/>
      <c r="B570" s="605"/>
      <c r="C570" s="458" t="s">
        <v>2980</v>
      </c>
      <c r="D570" s="605"/>
      <c r="E570" s="605">
        <v>0</v>
      </c>
      <c r="F570" s="605"/>
      <c r="G570" s="605">
        <v>0</v>
      </c>
      <c r="H570" s="605"/>
      <c r="I570" s="605">
        <v>0</v>
      </c>
      <c r="J570" s="605"/>
      <c r="K570" s="605">
        <v>0</v>
      </c>
      <c r="L570" s="605"/>
      <c r="M570" s="607">
        <v>0</v>
      </c>
      <c r="N570" s="605"/>
      <c r="P570" s="605"/>
    </row>
    <row r="571" spans="1:16" ht="17.399999999999999" hidden="1" customHeight="1" x14ac:dyDescent="0.3">
      <c r="A571" s="447"/>
      <c r="B571" s="605"/>
      <c r="C571" s="458" t="s">
        <v>2981</v>
      </c>
      <c r="D571" s="605"/>
      <c r="E571" s="605">
        <v>0</v>
      </c>
      <c r="F571" s="605"/>
      <c r="G571" s="605">
        <v>0</v>
      </c>
      <c r="H571" s="605"/>
      <c r="I571" s="605">
        <v>0</v>
      </c>
      <c r="J571" s="605"/>
      <c r="K571" s="605">
        <v>0</v>
      </c>
      <c r="L571" s="605"/>
      <c r="M571" s="607">
        <v>0</v>
      </c>
      <c r="N571" s="605"/>
      <c r="P571" s="605"/>
    </row>
    <row r="572" spans="1:16" ht="17.399999999999999" hidden="1" customHeight="1" x14ac:dyDescent="0.3">
      <c r="A572" s="447"/>
      <c r="B572" s="605"/>
      <c r="C572" s="458" t="s">
        <v>2927</v>
      </c>
      <c r="D572" s="605"/>
      <c r="E572" s="605">
        <v>0</v>
      </c>
      <c r="F572" s="605"/>
      <c r="G572" s="605">
        <v>0</v>
      </c>
      <c r="H572" s="605"/>
      <c r="I572" s="605">
        <v>0</v>
      </c>
      <c r="J572" s="605"/>
      <c r="K572" s="605">
        <v>0</v>
      </c>
      <c r="L572" s="605"/>
      <c r="M572" s="607">
        <v>0</v>
      </c>
      <c r="N572" s="605"/>
      <c r="P572" s="605"/>
    </row>
    <row r="573" spans="1:16" ht="18" hidden="1" customHeight="1" x14ac:dyDescent="0.3">
      <c r="A573" s="447"/>
      <c r="B573" s="605"/>
      <c r="C573" s="450"/>
      <c r="D573" s="605"/>
      <c r="E573" s="606">
        <v>0</v>
      </c>
      <c r="F573" s="605"/>
      <c r="G573" s="606">
        <v>0</v>
      </c>
      <c r="H573" s="605"/>
      <c r="I573" s="606">
        <v>0</v>
      </c>
      <c r="J573" s="605"/>
      <c r="K573" s="606">
        <v>0</v>
      </c>
      <c r="L573" s="605"/>
      <c r="M573" s="606">
        <v>0</v>
      </c>
      <c r="N573" s="605"/>
      <c r="P573" s="605"/>
    </row>
    <row r="574" spans="1:16" ht="17.399999999999999" x14ac:dyDescent="0.3">
      <c r="A574" s="379"/>
      <c r="B574" s="419"/>
      <c r="C574" s="405"/>
      <c r="D574" s="419"/>
      <c r="E574" s="419"/>
      <c r="F574" s="419"/>
      <c r="G574" s="405"/>
      <c r="H574" s="405"/>
      <c r="I574" s="419"/>
      <c r="J574" s="419"/>
      <c r="K574" s="419"/>
      <c r="L574" s="419"/>
      <c r="M574" s="379"/>
      <c r="N574" s="419"/>
      <c r="P574" s="419"/>
    </row>
    <row r="575" spans="1:16" ht="17.399999999999999" x14ac:dyDescent="0.3">
      <c r="A575" s="379"/>
      <c r="B575" s="405"/>
      <c r="C575" s="405"/>
      <c r="D575" s="405"/>
      <c r="E575" s="716" t="s">
        <v>2861</v>
      </c>
      <c r="F575" s="716"/>
      <c r="G575" s="716"/>
      <c r="H575" s="716"/>
      <c r="I575" s="716"/>
      <c r="J575" s="716"/>
      <c r="K575" s="716"/>
      <c r="L575" s="716"/>
      <c r="M575" s="716"/>
      <c r="N575" s="446"/>
      <c r="P575" s="354"/>
    </row>
    <row r="576" spans="1:16" ht="17.399999999999999" x14ac:dyDescent="0.3">
      <c r="A576" s="594"/>
      <c r="B576" s="595"/>
      <c r="C576" s="502"/>
      <c r="D576" s="595"/>
      <c r="E576" s="502" t="s">
        <v>2964</v>
      </c>
      <c r="F576" s="595"/>
      <c r="G576" s="502"/>
      <c r="H576" s="595"/>
      <c r="I576" s="502"/>
      <c r="J576" s="595"/>
      <c r="K576" s="502"/>
      <c r="L576" s="595"/>
      <c r="M576" s="502"/>
      <c r="N576" s="595"/>
      <c r="P576" s="595"/>
    </row>
    <row r="577" spans="1:16" ht="17.399999999999999" x14ac:dyDescent="0.3">
      <c r="A577" s="594"/>
      <c r="B577" s="595"/>
      <c r="C577" s="502"/>
      <c r="D577" s="595"/>
      <c r="E577" s="502" t="s">
        <v>2965</v>
      </c>
      <c r="F577" s="595"/>
      <c r="G577" s="502" t="s">
        <v>2966</v>
      </c>
      <c r="H577" s="595"/>
      <c r="I577" s="502" t="s">
        <v>2967</v>
      </c>
      <c r="J577" s="595"/>
      <c r="K577" s="502" t="s">
        <v>2968</v>
      </c>
      <c r="L577" s="595"/>
      <c r="M577" s="502"/>
      <c r="N577" s="595"/>
      <c r="P577" s="595"/>
    </row>
    <row r="578" spans="1:16" ht="17.399999999999999" x14ac:dyDescent="0.3">
      <c r="A578" s="434" t="s">
        <v>2869</v>
      </c>
      <c r="B578" s="595"/>
      <c r="C578" s="562" t="s">
        <v>2913</v>
      </c>
      <c r="D578" s="595"/>
      <c r="E578" s="562" t="s">
        <v>2969</v>
      </c>
      <c r="F578" s="595"/>
      <c r="G578" s="562" t="s">
        <v>2969</v>
      </c>
      <c r="H578" s="595"/>
      <c r="I578" s="562" t="s">
        <v>2969</v>
      </c>
      <c r="J578" s="595"/>
      <c r="K578" s="562" t="s">
        <v>2969</v>
      </c>
      <c r="L578" s="595"/>
      <c r="M578" s="562" t="s">
        <v>146</v>
      </c>
      <c r="N578" s="595"/>
      <c r="P578" s="595"/>
    </row>
    <row r="579" spans="1:16" ht="17.399999999999999" x14ac:dyDescent="0.3">
      <c r="A579" s="379" t="s">
        <v>2877</v>
      </c>
      <c r="B579" s="599"/>
      <c r="C579" s="383" t="s">
        <v>2914</v>
      </c>
      <c r="D579" s="599"/>
      <c r="E579" s="599">
        <v>1009754810.1100003</v>
      </c>
      <c r="F579" s="599"/>
      <c r="G579" s="590">
        <v>459437.69</v>
      </c>
      <c r="H579" s="599"/>
      <c r="I579" s="590">
        <v>507659.10000000003</v>
      </c>
      <c r="J579" s="590"/>
      <c r="K579" s="590">
        <v>390864.52999999997</v>
      </c>
      <c r="L579" s="599"/>
      <c r="M579" s="599">
        <v>1011112771.4300003</v>
      </c>
      <c r="N579" s="599"/>
      <c r="P579" s="599"/>
    </row>
    <row r="580" spans="1:16" ht="17.399999999999999" x14ac:dyDescent="0.3">
      <c r="A580" s="379"/>
      <c r="B580" s="599"/>
      <c r="C580" s="383" t="s">
        <v>2970</v>
      </c>
      <c r="D580" s="599"/>
      <c r="E580" s="599">
        <v>965596665.19000185</v>
      </c>
      <c r="F580" s="599"/>
      <c r="G580" s="590">
        <v>1430405.1900000002</v>
      </c>
      <c r="H580" s="599"/>
      <c r="I580" s="590">
        <v>0</v>
      </c>
      <c r="J580" s="590"/>
      <c r="K580" s="590">
        <v>254338.52</v>
      </c>
      <c r="L580" s="599"/>
      <c r="M580" s="599">
        <v>967281408.90000188</v>
      </c>
      <c r="N580" s="599"/>
      <c r="P580" s="599"/>
    </row>
    <row r="581" spans="1:16" ht="17.399999999999999" x14ac:dyDescent="0.3">
      <c r="A581" s="379"/>
      <c r="B581" s="599"/>
      <c r="C581" s="383" t="s">
        <v>2971</v>
      </c>
      <c r="D581" s="599"/>
      <c r="E581" s="599">
        <v>1388121696.2699971</v>
      </c>
      <c r="F581" s="599"/>
      <c r="G581" s="590">
        <v>1686547.26</v>
      </c>
      <c r="H581" s="599"/>
      <c r="I581" s="590">
        <v>282047.82</v>
      </c>
      <c r="J581" s="590"/>
      <c r="K581" s="590">
        <v>416976.10000000003</v>
      </c>
      <c r="L581" s="599"/>
      <c r="M581" s="599">
        <v>1390507267.4499969</v>
      </c>
      <c r="N581" s="599"/>
      <c r="P581" s="599"/>
    </row>
    <row r="582" spans="1:16" ht="17.399999999999999" x14ac:dyDescent="0.3">
      <c r="A582" s="379"/>
      <c r="B582" s="599"/>
      <c r="C582" s="383" t="s">
        <v>2972</v>
      </c>
      <c r="D582" s="599"/>
      <c r="E582" s="599">
        <v>1755934484.2299993</v>
      </c>
      <c r="F582" s="599"/>
      <c r="G582" s="590">
        <v>1581834.42</v>
      </c>
      <c r="H582" s="599"/>
      <c r="I582" s="590">
        <v>415406.46</v>
      </c>
      <c r="J582" s="590"/>
      <c r="K582" s="590">
        <v>2045232.01</v>
      </c>
      <c r="L582" s="599"/>
      <c r="M582" s="599">
        <v>1759976957.1199994</v>
      </c>
      <c r="N582" s="599"/>
      <c r="P582" s="599"/>
    </row>
    <row r="583" spans="1:16" ht="17.399999999999999" x14ac:dyDescent="0.3">
      <c r="A583" s="379"/>
      <c r="B583" s="599"/>
      <c r="C583" s="383" t="s">
        <v>2973</v>
      </c>
      <c r="D583" s="599"/>
      <c r="E583" s="599">
        <v>1764239430.2500021</v>
      </c>
      <c r="F583" s="599"/>
      <c r="G583" s="590">
        <v>2936880.4399999995</v>
      </c>
      <c r="H583" s="599"/>
      <c r="I583" s="590">
        <v>978813.97</v>
      </c>
      <c r="J583" s="590"/>
      <c r="K583" s="590">
        <v>1327153.76</v>
      </c>
      <c r="L583" s="599"/>
      <c r="M583" s="599">
        <v>1769482278.4200022</v>
      </c>
      <c r="N583" s="599"/>
      <c r="P583" s="599"/>
    </row>
    <row r="584" spans="1:16" ht="17.399999999999999" x14ac:dyDescent="0.3">
      <c r="A584" s="379"/>
      <c r="B584" s="599"/>
      <c r="C584" s="383" t="s">
        <v>2974</v>
      </c>
      <c r="D584" s="599"/>
      <c r="E584" s="599">
        <v>1830763477.8600054</v>
      </c>
      <c r="F584" s="599"/>
      <c r="G584" s="590">
        <v>3229845.9899999998</v>
      </c>
      <c r="H584" s="599"/>
      <c r="I584" s="590">
        <v>755790.53</v>
      </c>
      <c r="J584" s="590"/>
      <c r="K584" s="590">
        <v>1336723.22</v>
      </c>
      <c r="L584" s="599"/>
      <c r="M584" s="599">
        <v>1836085837.6000054</v>
      </c>
      <c r="N584" s="599"/>
      <c r="P584" s="599"/>
    </row>
    <row r="585" spans="1:16" ht="17.399999999999999" x14ac:dyDescent="0.3">
      <c r="A585" s="379"/>
      <c r="B585" s="599"/>
      <c r="C585" s="383" t="s">
        <v>2975</v>
      </c>
      <c r="D585" s="599"/>
      <c r="E585" s="599">
        <v>2136122001.869992</v>
      </c>
      <c r="F585" s="599"/>
      <c r="G585" s="590">
        <v>3431841.5700000003</v>
      </c>
      <c r="H585" s="599"/>
      <c r="I585" s="590">
        <v>1376930.5099999998</v>
      </c>
      <c r="J585" s="590"/>
      <c r="K585" s="590">
        <v>0</v>
      </c>
      <c r="L585" s="599"/>
      <c r="M585" s="599">
        <v>2140930773.9499919</v>
      </c>
      <c r="N585" s="599"/>
      <c r="P585" s="599"/>
    </row>
    <row r="586" spans="1:16" ht="17.399999999999999" x14ac:dyDescent="0.3">
      <c r="A586" s="379"/>
      <c r="B586" s="599"/>
      <c r="C586" s="383" t="s">
        <v>2976</v>
      </c>
      <c r="D586" s="599"/>
      <c r="E586" s="599">
        <v>2273075536.7800026</v>
      </c>
      <c r="F586" s="599"/>
      <c r="G586" s="590">
        <v>4626616.34</v>
      </c>
      <c r="H586" s="599"/>
      <c r="I586" s="590">
        <v>1464907.8</v>
      </c>
      <c r="J586" s="590"/>
      <c r="K586" s="590">
        <v>1064620.03</v>
      </c>
      <c r="L586" s="599"/>
      <c r="M586" s="599">
        <v>2280231680.9500031</v>
      </c>
      <c r="N586" s="599"/>
      <c r="P586" s="599"/>
    </row>
    <row r="587" spans="1:16" ht="17.399999999999999" x14ac:dyDescent="0.3">
      <c r="A587" s="379"/>
      <c r="B587" s="599"/>
      <c r="C587" s="383" t="s">
        <v>2977</v>
      </c>
      <c r="D587" s="599"/>
      <c r="E587" s="599">
        <v>2522182202.3800163</v>
      </c>
      <c r="F587" s="599"/>
      <c r="G587" s="590">
        <v>2393339.16</v>
      </c>
      <c r="H587" s="599"/>
      <c r="I587" s="590">
        <v>1109398.4500000002</v>
      </c>
      <c r="J587" s="590"/>
      <c r="K587" s="590">
        <v>3312709.16</v>
      </c>
      <c r="L587" s="599"/>
      <c r="M587" s="599">
        <v>2528997649.1500158</v>
      </c>
      <c r="N587" s="599"/>
      <c r="P587" s="599"/>
    </row>
    <row r="588" spans="1:16" ht="17.399999999999999" x14ac:dyDescent="0.3">
      <c r="A588" s="379"/>
      <c r="B588" s="599"/>
      <c r="C588" s="383" t="s">
        <v>2978</v>
      </c>
      <c r="D588" s="599"/>
      <c r="E588" s="599">
        <v>1712988289.1200023</v>
      </c>
      <c r="F588" s="599"/>
      <c r="G588" s="590">
        <v>2610055.67</v>
      </c>
      <c r="H588" s="599"/>
      <c r="I588" s="590">
        <v>463855.69</v>
      </c>
      <c r="J588" s="590"/>
      <c r="K588" s="590">
        <v>1040040.78</v>
      </c>
      <c r="L588" s="599"/>
      <c r="M588" s="599">
        <v>1717102241.2600024</v>
      </c>
      <c r="N588" s="599"/>
      <c r="P588" s="599"/>
    </row>
    <row r="589" spans="1:16" ht="17.399999999999999" x14ac:dyDescent="0.3">
      <c r="A589" s="379"/>
      <c r="B589" s="599"/>
      <c r="C589" s="383" t="s">
        <v>2979</v>
      </c>
      <c r="D589" s="599"/>
      <c r="E589" s="599">
        <v>1301221442.9599991</v>
      </c>
      <c r="F589" s="599"/>
      <c r="G589" s="590">
        <v>1092252.54</v>
      </c>
      <c r="H589" s="599"/>
      <c r="I589" s="590">
        <v>422531.95</v>
      </c>
      <c r="J589" s="590"/>
      <c r="K589" s="590">
        <v>0</v>
      </c>
      <c r="L589" s="599"/>
      <c r="M589" s="599">
        <v>1302736227.4499991</v>
      </c>
      <c r="N589" s="599"/>
      <c r="P589" s="599"/>
    </row>
    <row r="590" spans="1:16" ht="17.399999999999999" x14ac:dyDescent="0.3">
      <c r="A590" s="379"/>
      <c r="B590" s="599"/>
      <c r="C590" s="383" t="s">
        <v>2980</v>
      </c>
      <c r="D590" s="599"/>
      <c r="E590" s="599">
        <v>142365254.51000002</v>
      </c>
      <c r="F590" s="599"/>
      <c r="G590" s="590">
        <v>0</v>
      </c>
      <c r="H590" s="599"/>
      <c r="I590" s="590">
        <v>0</v>
      </c>
      <c r="J590" s="590"/>
      <c r="K590" s="590">
        <v>0</v>
      </c>
      <c r="L590" s="599"/>
      <c r="M590" s="599">
        <v>142365254.51000002</v>
      </c>
      <c r="N590" s="599"/>
      <c r="P590" s="599"/>
    </row>
    <row r="591" spans="1:16" ht="17.399999999999999" x14ac:dyDescent="0.3">
      <c r="A591" s="379"/>
      <c r="B591" s="599"/>
      <c r="C591" s="383" t="s">
        <v>2981</v>
      </c>
      <c r="D591" s="599"/>
      <c r="E591" s="599">
        <v>7397975.2299999995</v>
      </c>
      <c r="F591" s="599"/>
      <c r="G591" s="590">
        <v>0</v>
      </c>
      <c r="H591" s="599"/>
      <c r="I591" s="590">
        <v>0</v>
      </c>
      <c r="J591" s="590"/>
      <c r="K591" s="590">
        <v>0</v>
      </c>
      <c r="L591" s="599"/>
      <c r="M591" s="599">
        <v>7397975.2299999995</v>
      </c>
      <c r="N591" s="599"/>
      <c r="P591" s="599"/>
    </row>
    <row r="592" spans="1:16" ht="17.399999999999999" x14ac:dyDescent="0.3">
      <c r="A592" s="379"/>
      <c r="B592" s="599"/>
      <c r="C592" s="383" t="s">
        <v>2927</v>
      </c>
      <c r="D592" s="599"/>
      <c r="E592" s="599">
        <v>0</v>
      </c>
      <c r="F592" s="599"/>
      <c r="G592" s="590">
        <v>0</v>
      </c>
      <c r="H592" s="599"/>
      <c r="I592" s="590">
        <v>0</v>
      </c>
      <c r="J592" s="590"/>
      <c r="K592" s="590">
        <v>0</v>
      </c>
      <c r="L592" s="599"/>
      <c r="M592" s="599">
        <v>0</v>
      </c>
      <c r="N592" s="599"/>
      <c r="P592" s="599"/>
    </row>
    <row r="593" spans="1:16" ht="18" thickBot="1" x14ac:dyDescent="0.35">
      <c r="A593" s="379"/>
      <c r="B593" s="497"/>
      <c r="C593" s="383"/>
      <c r="D593" s="497"/>
      <c r="E593" s="568">
        <v>18809763266.760014</v>
      </c>
      <c r="F593" s="497"/>
      <c r="G593" s="568">
        <v>25479056.269999996</v>
      </c>
      <c r="H593" s="497"/>
      <c r="I593" s="568">
        <v>7777342.2800000003</v>
      </c>
      <c r="J593" s="497"/>
      <c r="K593" s="568">
        <v>11188658.109999999</v>
      </c>
      <c r="L593" s="497"/>
      <c r="M593" s="568">
        <v>18854208323.420013</v>
      </c>
      <c r="N593" s="497"/>
      <c r="P593" s="497"/>
    </row>
    <row r="594" spans="1:16" ht="18" thickTop="1" x14ac:dyDescent="0.3">
      <c r="A594" s="379"/>
      <c r="B594" s="419"/>
      <c r="C594" s="405"/>
      <c r="D594" s="419"/>
      <c r="E594" s="419"/>
      <c r="F594" s="419"/>
      <c r="G594" s="405"/>
      <c r="H594" s="405"/>
      <c r="I594" s="419"/>
      <c r="J594" s="419"/>
      <c r="K594" s="419"/>
      <c r="L594" s="419"/>
      <c r="M594" s="379"/>
      <c r="N594" s="419"/>
      <c r="P594" s="419"/>
    </row>
    <row r="595" spans="1:16" ht="17.399999999999999" x14ac:dyDescent="0.3">
      <c r="A595" s="379"/>
      <c r="B595" s="405"/>
      <c r="C595" s="405"/>
      <c r="D595" s="405"/>
      <c r="E595" s="716" t="s">
        <v>2861</v>
      </c>
      <c r="F595" s="716"/>
      <c r="G595" s="716"/>
      <c r="H595" s="716"/>
      <c r="I595" s="716"/>
      <c r="J595" s="716"/>
      <c r="K595" s="716"/>
      <c r="L595" s="716"/>
      <c r="M595" s="716"/>
      <c r="N595" s="446"/>
      <c r="P595" s="354"/>
    </row>
    <row r="596" spans="1:16" ht="17.399999999999999" x14ac:dyDescent="0.3">
      <c r="A596" s="594"/>
      <c r="B596" s="595"/>
      <c r="C596" s="502"/>
      <c r="D596" s="595"/>
      <c r="E596" s="502" t="s">
        <v>2964</v>
      </c>
      <c r="F596" s="595"/>
      <c r="G596" s="502"/>
      <c r="H596" s="595"/>
      <c r="I596" s="502"/>
      <c r="J596" s="595"/>
      <c r="K596" s="502"/>
      <c r="L596" s="595"/>
      <c r="M596" s="502"/>
      <c r="N596" s="595"/>
      <c r="P596" s="595"/>
    </row>
    <row r="597" spans="1:16" ht="17.399999999999999" x14ac:dyDescent="0.3">
      <c r="A597" s="594"/>
      <c r="B597" s="595"/>
      <c r="C597" s="502"/>
      <c r="D597" s="595"/>
      <c r="E597" s="502" t="s">
        <v>2965</v>
      </c>
      <c r="F597" s="595"/>
      <c r="G597" s="502" t="s">
        <v>2966</v>
      </c>
      <c r="H597" s="595"/>
      <c r="I597" s="502" t="s">
        <v>2967</v>
      </c>
      <c r="J597" s="595"/>
      <c r="K597" s="502" t="s">
        <v>2968</v>
      </c>
      <c r="L597" s="595"/>
      <c r="M597" s="502"/>
      <c r="N597" s="595"/>
      <c r="P597" s="595"/>
    </row>
    <row r="598" spans="1:16" ht="17.399999999999999" x14ac:dyDescent="0.3">
      <c r="A598" s="434" t="s">
        <v>2869</v>
      </c>
      <c r="B598" s="595"/>
      <c r="C598" s="562" t="s">
        <v>2913</v>
      </c>
      <c r="D598" s="595"/>
      <c r="E598" s="562" t="s">
        <v>2969</v>
      </c>
      <c r="F598" s="595"/>
      <c r="G598" s="562" t="s">
        <v>2969</v>
      </c>
      <c r="H598" s="595"/>
      <c r="I598" s="562" t="s">
        <v>2969</v>
      </c>
      <c r="J598" s="595"/>
      <c r="K598" s="562" t="s">
        <v>2969</v>
      </c>
      <c r="L598" s="595"/>
      <c r="M598" s="562" t="s">
        <v>146</v>
      </c>
      <c r="N598" s="595"/>
      <c r="P598" s="595"/>
    </row>
    <row r="599" spans="1:16" ht="17.399999999999999" x14ac:dyDescent="0.3">
      <c r="A599" s="379" t="s">
        <v>2878</v>
      </c>
      <c r="B599" s="599"/>
      <c r="C599" s="383" t="s">
        <v>2914</v>
      </c>
      <c r="D599" s="599"/>
      <c r="E599" s="599">
        <v>3107001.6999999993</v>
      </c>
      <c r="F599" s="599"/>
      <c r="G599" s="590">
        <v>0</v>
      </c>
      <c r="H599" s="599"/>
      <c r="I599" s="590">
        <v>0</v>
      </c>
      <c r="J599" s="590"/>
      <c r="K599" s="590">
        <v>0</v>
      </c>
      <c r="L599" s="599"/>
      <c r="M599" s="599">
        <v>3107001.6999999993</v>
      </c>
      <c r="N599" s="599"/>
      <c r="P599" s="599"/>
    </row>
    <row r="600" spans="1:16" ht="17.399999999999999" x14ac:dyDescent="0.3">
      <c r="A600" s="379"/>
      <c r="B600" s="599"/>
      <c r="C600" s="383" t="s">
        <v>2970</v>
      </c>
      <c r="D600" s="599"/>
      <c r="E600" s="599">
        <v>3530962.0500000007</v>
      </c>
      <c r="F600" s="599"/>
      <c r="G600" s="590">
        <v>0</v>
      </c>
      <c r="H600" s="599"/>
      <c r="I600" s="590">
        <v>0</v>
      </c>
      <c r="J600" s="590"/>
      <c r="K600" s="590">
        <v>0</v>
      </c>
      <c r="L600" s="599"/>
      <c r="M600" s="599">
        <v>3530962.0500000007</v>
      </c>
      <c r="N600" s="599"/>
      <c r="P600" s="599"/>
    </row>
    <row r="601" spans="1:16" ht="17.399999999999999" x14ac:dyDescent="0.3">
      <c r="A601" s="379"/>
      <c r="B601" s="599"/>
      <c r="C601" s="383" t="s">
        <v>2971</v>
      </c>
      <c r="D601" s="599"/>
      <c r="E601" s="599">
        <v>5750104.0100000007</v>
      </c>
      <c r="F601" s="599"/>
      <c r="G601" s="590">
        <v>0</v>
      </c>
      <c r="H601" s="599"/>
      <c r="I601" s="590">
        <v>0</v>
      </c>
      <c r="J601" s="590"/>
      <c r="K601" s="590">
        <v>0</v>
      </c>
      <c r="L601" s="599"/>
      <c r="M601" s="599">
        <v>5750104.0100000007</v>
      </c>
      <c r="N601" s="599"/>
      <c r="P601" s="599"/>
    </row>
    <row r="602" spans="1:16" ht="17.399999999999999" x14ac:dyDescent="0.3">
      <c r="A602" s="379"/>
      <c r="B602" s="599"/>
      <c r="C602" s="383" t="s">
        <v>2972</v>
      </c>
      <c r="D602" s="599"/>
      <c r="E602" s="599">
        <v>6428552.3400000017</v>
      </c>
      <c r="F602" s="599"/>
      <c r="G602" s="590">
        <v>0</v>
      </c>
      <c r="H602" s="599"/>
      <c r="I602" s="590">
        <v>0</v>
      </c>
      <c r="J602" s="590"/>
      <c r="K602" s="590">
        <v>0</v>
      </c>
      <c r="L602" s="599"/>
      <c r="M602" s="599">
        <v>6428552.3400000017</v>
      </c>
      <c r="N602" s="599"/>
      <c r="P602" s="599"/>
    </row>
    <row r="603" spans="1:16" ht="17.399999999999999" x14ac:dyDescent="0.3">
      <c r="A603" s="379"/>
      <c r="B603" s="599"/>
      <c r="C603" s="383" t="s">
        <v>2973</v>
      </c>
      <c r="D603" s="599"/>
      <c r="E603" s="599">
        <v>4719074.32</v>
      </c>
      <c r="F603" s="599"/>
      <c r="G603" s="590">
        <v>0</v>
      </c>
      <c r="H603" s="599"/>
      <c r="I603" s="590">
        <v>0</v>
      </c>
      <c r="J603" s="590"/>
      <c r="K603" s="590">
        <v>0</v>
      </c>
      <c r="L603" s="599"/>
      <c r="M603" s="599">
        <v>4719074.32</v>
      </c>
      <c r="N603" s="599"/>
      <c r="P603" s="599"/>
    </row>
    <row r="604" spans="1:16" ht="17.399999999999999" x14ac:dyDescent="0.3">
      <c r="A604" s="379"/>
      <c r="B604" s="599"/>
      <c r="C604" s="383" t="s">
        <v>2974</v>
      </c>
      <c r="D604" s="599"/>
      <c r="E604" s="599">
        <v>7953109.7800000003</v>
      </c>
      <c r="F604" s="599"/>
      <c r="G604" s="590">
        <v>0</v>
      </c>
      <c r="H604" s="599"/>
      <c r="I604" s="590">
        <v>0</v>
      </c>
      <c r="J604" s="590"/>
      <c r="K604" s="590">
        <v>0</v>
      </c>
      <c r="L604" s="599"/>
      <c r="M604" s="599">
        <v>7953109.7800000003</v>
      </c>
      <c r="N604" s="599"/>
      <c r="P604" s="599"/>
    </row>
    <row r="605" spans="1:16" ht="17.399999999999999" x14ac:dyDescent="0.3">
      <c r="A605" s="379"/>
      <c r="B605" s="599"/>
      <c r="C605" s="383" t="s">
        <v>2975</v>
      </c>
      <c r="D605" s="599"/>
      <c r="E605" s="599">
        <v>8550719.3800000045</v>
      </c>
      <c r="F605" s="599"/>
      <c r="G605" s="590">
        <v>0</v>
      </c>
      <c r="H605" s="599"/>
      <c r="I605" s="590">
        <v>0</v>
      </c>
      <c r="J605" s="590"/>
      <c r="K605" s="590">
        <v>0</v>
      </c>
      <c r="L605" s="599"/>
      <c r="M605" s="599">
        <v>8550719.3800000045</v>
      </c>
      <c r="N605" s="599"/>
      <c r="P605" s="599"/>
    </row>
    <row r="606" spans="1:16" ht="17.399999999999999" x14ac:dyDescent="0.3">
      <c r="A606" s="379"/>
      <c r="B606" s="599"/>
      <c r="C606" s="383" t="s">
        <v>2976</v>
      </c>
      <c r="D606" s="599"/>
      <c r="E606" s="599">
        <v>12381960.639999999</v>
      </c>
      <c r="F606" s="599"/>
      <c r="G606" s="590">
        <v>0</v>
      </c>
      <c r="H606" s="599"/>
      <c r="I606" s="590">
        <v>0</v>
      </c>
      <c r="J606" s="590"/>
      <c r="K606" s="590">
        <v>0</v>
      </c>
      <c r="L606" s="599"/>
      <c r="M606" s="599">
        <v>12381960.639999999</v>
      </c>
      <c r="N606" s="599"/>
      <c r="P606" s="599"/>
    </row>
    <row r="607" spans="1:16" ht="17.399999999999999" x14ac:dyDescent="0.3">
      <c r="A607" s="379"/>
      <c r="B607" s="599"/>
      <c r="C607" s="383" t="s">
        <v>2977</v>
      </c>
      <c r="D607" s="599"/>
      <c r="E607" s="599">
        <v>23291582.430000003</v>
      </c>
      <c r="F607" s="599"/>
      <c r="G607" s="590">
        <v>0</v>
      </c>
      <c r="H607" s="599"/>
      <c r="I607" s="590">
        <v>0</v>
      </c>
      <c r="J607" s="590"/>
      <c r="K607" s="590">
        <v>0</v>
      </c>
      <c r="L607" s="599"/>
      <c r="M607" s="599">
        <v>23291582.430000003</v>
      </c>
      <c r="N607" s="599"/>
      <c r="P607" s="599"/>
    </row>
    <row r="608" spans="1:16" ht="17.399999999999999" x14ac:dyDescent="0.3">
      <c r="A608" s="379"/>
      <c r="B608" s="599"/>
      <c r="C608" s="383" t="s">
        <v>2978</v>
      </c>
      <c r="D608" s="599"/>
      <c r="E608" s="599">
        <v>15032928.719999999</v>
      </c>
      <c r="F608" s="599"/>
      <c r="G608" s="590">
        <v>1114650.0900000001</v>
      </c>
      <c r="H608" s="599"/>
      <c r="I608" s="590">
        <v>0</v>
      </c>
      <c r="J608" s="590"/>
      <c r="K608" s="590">
        <v>265211.05</v>
      </c>
      <c r="L608" s="599"/>
      <c r="M608" s="599">
        <v>16412789.859999999</v>
      </c>
      <c r="N608" s="599"/>
      <c r="P608" s="599"/>
    </row>
    <row r="609" spans="1:16" ht="17.399999999999999" x14ac:dyDescent="0.3">
      <c r="A609" s="379"/>
      <c r="B609" s="599"/>
      <c r="C609" s="383" t="s">
        <v>2979</v>
      </c>
      <c r="D609" s="599"/>
      <c r="E609" s="599">
        <v>6670234.4700000007</v>
      </c>
      <c r="F609" s="599"/>
      <c r="G609" s="590">
        <v>0</v>
      </c>
      <c r="H609" s="599"/>
      <c r="I609" s="590">
        <v>0</v>
      </c>
      <c r="J609" s="590"/>
      <c r="K609" s="590">
        <v>0</v>
      </c>
      <c r="L609" s="599"/>
      <c r="M609" s="599">
        <v>6670234.4700000007</v>
      </c>
      <c r="N609" s="599"/>
      <c r="P609" s="599"/>
    </row>
    <row r="610" spans="1:16" ht="17.399999999999999" x14ac:dyDescent="0.3">
      <c r="A610" s="379"/>
      <c r="B610" s="599"/>
      <c r="C610" s="383" t="s">
        <v>2980</v>
      </c>
      <c r="D610" s="599"/>
      <c r="E610" s="599">
        <v>1359551.4100000001</v>
      </c>
      <c r="F610" s="599"/>
      <c r="G610" s="590">
        <v>0</v>
      </c>
      <c r="H610" s="599"/>
      <c r="I610" s="590">
        <v>0</v>
      </c>
      <c r="J610" s="590"/>
      <c r="K610" s="590">
        <v>0</v>
      </c>
      <c r="L610" s="599"/>
      <c r="M610" s="599">
        <v>1359551.4100000001</v>
      </c>
      <c r="N610" s="599"/>
      <c r="P610" s="599"/>
    </row>
    <row r="611" spans="1:16" ht="17.399999999999999" x14ac:dyDescent="0.3">
      <c r="A611" s="379"/>
      <c r="B611" s="599"/>
      <c r="C611" s="383" t="s">
        <v>2981</v>
      </c>
      <c r="D611" s="599"/>
      <c r="E611" s="599">
        <v>0</v>
      </c>
      <c r="F611" s="599"/>
      <c r="G611" s="590">
        <v>0</v>
      </c>
      <c r="H611" s="599"/>
      <c r="I611" s="590">
        <v>0</v>
      </c>
      <c r="J611" s="590"/>
      <c r="K611" s="590">
        <v>0</v>
      </c>
      <c r="L611" s="599"/>
      <c r="M611" s="599">
        <v>0</v>
      </c>
      <c r="N611" s="599"/>
      <c r="P611" s="599"/>
    </row>
    <row r="612" spans="1:16" ht="17.399999999999999" x14ac:dyDescent="0.3">
      <c r="A612" s="379"/>
      <c r="B612" s="599"/>
      <c r="C612" s="383" t="s">
        <v>2927</v>
      </c>
      <c r="D612" s="599"/>
      <c r="E612" s="599">
        <v>0</v>
      </c>
      <c r="F612" s="599"/>
      <c r="G612" s="590">
        <v>0</v>
      </c>
      <c r="H612" s="599"/>
      <c r="I612" s="590">
        <v>0</v>
      </c>
      <c r="J612" s="590"/>
      <c r="K612" s="590">
        <v>0</v>
      </c>
      <c r="L612" s="599"/>
      <c r="M612" s="599">
        <v>0</v>
      </c>
      <c r="N612" s="599"/>
      <c r="P612" s="599"/>
    </row>
    <row r="613" spans="1:16" ht="18" thickBot="1" x14ac:dyDescent="0.35">
      <c r="A613" s="379"/>
      <c r="B613" s="497"/>
      <c r="C613" s="405"/>
      <c r="D613" s="497"/>
      <c r="E613" s="568">
        <v>98775781.25</v>
      </c>
      <c r="F613" s="497"/>
      <c r="G613" s="568">
        <v>1114650.0900000001</v>
      </c>
      <c r="H613" s="497"/>
      <c r="I613" s="568">
        <v>0</v>
      </c>
      <c r="J613" s="497"/>
      <c r="K613" s="568">
        <v>265211.05</v>
      </c>
      <c r="L613" s="497"/>
      <c r="M613" s="568">
        <v>100155642.39</v>
      </c>
      <c r="N613" s="497"/>
      <c r="P613" s="497"/>
    </row>
    <row r="614" spans="1:16" ht="18" thickTop="1" x14ac:dyDescent="0.3">
      <c r="A614" s="379"/>
      <c r="B614" s="419"/>
      <c r="C614" s="405"/>
      <c r="D614" s="419"/>
      <c r="E614" s="419"/>
      <c r="F614" s="419"/>
      <c r="G614" s="405"/>
      <c r="H614" s="405"/>
      <c r="I614" s="419"/>
      <c r="J614" s="419"/>
      <c r="K614" s="419"/>
      <c r="L614" s="419"/>
      <c r="M614" s="379"/>
      <c r="N614" s="419"/>
      <c r="P614" s="419"/>
    </row>
    <row r="615" spans="1:16" ht="17.399999999999999" x14ac:dyDescent="0.3">
      <c r="A615" s="379"/>
      <c r="B615" s="405"/>
      <c r="C615" s="405"/>
      <c r="D615" s="405"/>
      <c r="E615" s="716" t="s">
        <v>2861</v>
      </c>
      <c r="F615" s="716"/>
      <c r="G615" s="716"/>
      <c r="H615" s="716"/>
      <c r="I615" s="716"/>
      <c r="J615" s="716"/>
      <c r="K615" s="716"/>
      <c r="L615" s="716"/>
      <c r="M615" s="716"/>
      <c r="N615" s="446"/>
      <c r="P615" s="354"/>
    </row>
    <row r="616" spans="1:16" ht="17.399999999999999" x14ac:dyDescent="0.3">
      <c r="A616" s="594"/>
      <c r="B616" s="595"/>
      <c r="C616" s="502"/>
      <c r="D616" s="595"/>
      <c r="E616" s="502" t="s">
        <v>2964</v>
      </c>
      <c r="F616" s="595"/>
      <c r="G616" s="502"/>
      <c r="H616" s="595"/>
      <c r="I616" s="502"/>
      <c r="J616" s="595"/>
      <c r="K616" s="502"/>
      <c r="L616" s="595"/>
      <c r="M616" s="502"/>
      <c r="N616" s="595"/>
      <c r="P616" s="595"/>
    </row>
    <row r="617" spans="1:16" ht="17.399999999999999" x14ac:dyDescent="0.3">
      <c r="A617" s="594"/>
      <c r="B617" s="595"/>
      <c r="C617" s="502"/>
      <c r="D617" s="595"/>
      <c r="E617" s="502" t="s">
        <v>2965</v>
      </c>
      <c r="F617" s="595"/>
      <c r="G617" s="502" t="s">
        <v>2966</v>
      </c>
      <c r="H617" s="595"/>
      <c r="I617" s="502" t="s">
        <v>2967</v>
      </c>
      <c r="J617" s="595"/>
      <c r="K617" s="502" t="s">
        <v>2968</v>
      </c>
      <c r="L617" s="595"/>
      <c r="M617" s="502"/>
      <c r="N617" s="595"/>
      <c r="P617" s="595"/>
    </row>
    <row r="618" spans="1:16" ht="17.399999999999999" x14ac:dyDescent="0.3">
      <c r="A618" s="434" t="s">
        <v>2869</v>
      </c>
      <c r="B618" s="595"/>
      <c r="C618" s="562" t="s">
        <v>2913</v>
      </c>
      <c r="D618" s="595"/>
      <c r="E618" s="562" t="s">
        <v>2969</v>
      </c>
      <c r="F618" s="595"/>
      <c r="G618" s="562" t="s">
        <v>2969</v>
      </c>
      <c r="H618" s="595"/>
      <c r="I618" s="562" t="s">
        <v>2969</v>
      </c>
      <c r="J618" s="595"/>
      <c r="K618" s="562" t="s">
        <v>2969</v>
      </c>
      <c r="L618" s="595"/>
      <c r="M618" s="562" t="s">
        <v>146</v>
      </c>
      <c r="N618" s="595"/>
      <c r="P618" s="595"/>
    </row>
    <row r="619" spans="1:16" ht="17.399999999999999" x14ac:dyDescent="0.3">
      <c r="A619" s="379" t="s">
        <v>2879</v>
      </c>
      <c r="B619" s="599"/>
      <c r="C619" s="383" t="s">
        <v>2914</v>
      </c>
      <c r="D619" s="599"/>
      <c r="E619" s="599">
        <v>149804101.87000003</v>
      </c>
      <c r="F619" s="599"/>
      <c r="G619" s="590">
        <v>372201.86000000004</v>
      </c>
      <c r="H619" s="599"/>
      <c r="I619" s="590">
        <v>138458.12</v>
      </c>
      <c r="J619" s="590"/>
      <c r="K619" s="590">
        <v>93413.95</v>
      </c>
      <c r="L619" s="599"/>
      <c r="M619" s="599">
        <v>150408175.80000004</v>
      </c>
      <c r="N619" s="599"/>
      <c r="P619" s="599"/>
    </row>
    <row r="620" spans="1:16" ht="17.399999999999999" x14ac:dyDescent="0.3">
      <c r="A620" s="379"/>
      <c r="B620" s="599"/>
      <c r="C620" s="383" t="s">
        <v>2970</v>
      </c>
      <c r="D620" s="599"/>
      <c r="E620" s="599">
        <v>113298052.71000004</v>
      </c>
      <c r="F620" s="599"/>
      <c r="G620" s="590">
        <v>64932.82</v>
      </c>
      <c r="H620" s="599"/>
      <c r="I620" s="590">
        <v>0</v>
      </c>
      <c r="J620" s="590"/>
      <c r="K620" s="590">
        <v>28947.26</v>
      </c>
      <c r="L620" s="599"/>
      <c r="M620" s="599">
        <v>113391932.79000004</v>
      </c>
      <c r="N620" s="599"/>
      <c r="P620" s="599"/>
    </row>
    <row r="621" spans="1:16" ht="17.399999999999999" x14ac:dyDescent="0.3">
      <c r="A621" s="379"/>
      <c r="B621" s="599"/>
      <c r="C621" s="383" t="s">
        <v>2971</v>
      </c>
      <c r="D621" s="599"/>
      <c r="E621" s="599">
        <v>208941926.28000018</v>
      </c>
      <c r="F621" s="599"/>
      <c r="G621" s="590">
        <v>886562.22000000009</v>
      </c>
      <c r="H621" s="599"/>
      <c r="I621" s="590">
        <v>950359.55000000016</v>
      </c>
      <c r="J621" s="590"/>
      <c r="K621" s="590">
        <v>77875.67</v>
      </c>
      <c r="L621" s="599"/>
      <c r="M621" s="599">
        <v>210856723.72000018</v>
      </c>
      <c r="N621" s="599"/>
      <c r="P621" s="599"/>
    </row>
    <row r="622" spans="1:16" ht="17.399999999999999" x14ac:dyDescent="0.3">
      <c r="A622" s="379"/>
      <c r="B622" s="599"/>
      <c r="C622" s="383" t="s">
        <v>2972</v>
      </c>
      <c r="D622" s="599"/>
      <c r="E622" s="599">
        <v>364742961.65000021</v>
      </c>
      <c r="F622" s="599"/>
      <c r="G622" s="590">
        <v>330894.59999999998</v>
      </c>
      <c r="H622" s="599"/>
      <c r="I622" s="590">
        <v>256262.74</v>
      </c>
      <c r="J622" s="590"/>
      <c r="K622" s="590">
        <v>463052.24</v>
      </c>
      <c r="L622" s="599"/>
      <c r="M622" s="599">
        <v>365793171.23000026</v>
      </c>
      <c r="N622" s="599"/>
      <c r="P622" s="599"/>
    </row>
    <row r="623" spans="1:16" ht="17.399999999999999" x14ac:dyDescent="0.3">
      <c r="A623" s="379"/>
      <c r="B623" s="599"/>
      <c r="C623" s="383" t="s">
        <v>2973</v>
      </c>
      <c r="D623" s="599"/>
      <c r="E623" s="599">
        <v>435655938.10000032</v>
      </c>
      <c r="F623" s="599"/>
      <c r="G623" s="590">
        <v>1311016.9200000002</v>
      </c>
      <c r="H623" s="599"/>
      <c r="I623" s="590">
        <v>1777149.69</v>
      </c>
      <c r="J623" s="590"/>
      <c r="K623" s="590">
        <v>2255044.7600000002</v>
      </c>
      <c r="L623" s="599"/>
      <c r="M623" s="599">
        <v>440999149.47000033</v>
      </c>
      <c r="N623" s="599"/>
      <c r="P623" s="599"/>
    </row>
    <row r="624" spans="1:16" ht="17.399999999999999" x14ac:dyDescent="0.3">
      <c r="A624" s="379"/>
      <c r="B624" s="599"/>
      <c r="C624" s="383" t="s">
        <v>2974</v>
      </c>
      <c r="D624" s="599"/>
      <c r="E624" s="599">
        <v>469686119.41999966</v>
      </c>
      <c r="F624" s="599"/>
      <c r="G624" s="590">
        <v>2022278.3699999999</v>
      </c>
      <c r="H624" s="599"/>
      <c r="I624" s="590">
        <v>193023.82</v>
      </c>
      <c r="J624" s="590"/>
      <c r="K624" s="590">
        <v>1425859.62</v>
      </c>
      <c r="L624" s="599"/>
      <c r="M624" s="599">
        <v>473327281.22999966</v>
      </c>
      <c r="N624" s="599"/>
      <c r="P624" s="599"/>
    </row>
    <row r="625" spans="1:16" ht="17.399999999999999" x14ac:dyDescent="0.3">
      <c r="A625" s="379"/>
      <c r="B625" s="599"/>
      <c r="C625" s="383" t="s">
        <v>2975</v>
      </c>
      <c r="D625" s="599"/>
      <c r="E625" s="599">
        <v>536845399.91000015</v>
      </c>
      <c r="F625" s="599"/>
      <c r="G625" s="590">
        <v>706636.25</v>
      </c>
      <c r="H625" s="599"/>
      <c r="I625" s="590">
        <v>1823247.99</v>
      </c>
      <c r="J625" s="590"/>
      <c r="K625" s="590">
        <v>958235.8600000001</v>
      </c>
      <c r="L625" s="599"/>
      <c r="M625" s="599">
        <v>540333520.01000011</v>
      </c>
      <c r="N625" s="599"/>
      <c r="P625" s="599"/>
    </row>
    <row r="626" spans="1:16" ht="17.399999999999999" x14ac:dyDescent="0.3">
      <c r="A626" s="379"/>
      <c r="B626" s="599"/>
      <c r="C626" s="383" t="s">
        <v>2976</v>
      </c>
      <c r="D626" s="599"/>
      <c r="E626" s="599">
        <v>444234311.21999991</v>
      </c>
      <c r="F626" s="599"/>
      <c r="G626" s="590">
        <v>617071.02</v>
      </c>
      <c r="H626" s="599"/>
      <c r="I626" s="590">
        <v>0</v>
      </c>
      <c r="J626" s="590"/>
      <c r="K626" s="590">
        <v>984242.34</v>
      </c>
      <c r="L626" s="599"/>
      <c r="M626" s="599">
        <v>445835624.57999986</v>
      </c>
      <c r="N626" s="599"/>
      <c r="P626" s="599"/>
    </row>
    <row r="627" spans="1:16" ht="17.399999999999999" x14ac:dyDescent="0.3">
      <c r="A627" s="379"/>
      <c r="B627" s="599"/>
      <c r="C627" s="383" t="s">
        <v>2977</v>
      </c>
      <c r="D627" s="599"/>
      <c r="E627" s="599">
        <v>416906865.82000053</v>
      </c>
      <c r="F627" s="599"/>
      <c r="G627" s="590">
        <v>1452696.78</v>
      </c>
      <c r="H627" s="599"/>
      <c r="I627" s="590">
        <v>640392.9</v>
      </c>
      <c r="J627" s="590"/>
      <c r="K627" s="590">
        <v>237201.73</v>
      </c>
      <c r="L627" s="599"/>
      <c r="M627" s="599">
        <v>419237157.2300005</v>
      </c>
      <c r="N627" s="599"/>
      <c r="P627" s="599"/>
    </row>
    <row r="628" spans="1:16" ht="17.399999999999999" x14ac:dyDescent="0.3">
      <c r="A628" s="379"/>
      <c r="B628" s="599"/>
      <c r="C628" s="383" t="s">
        <v>2978</v>
      </c>
      <c r="D628" s="599"/>
      <c r="E628" s="599">
        <v>219258624.02000001</v>
      </c>
      <c r="F628" s="599"/>
      <c r="G628" s="590">
        <v>165788.65</v>
      </c>
      <c r="H628" s="599"/>
      <c r="I628" s="590">
        <v>584896.59000000008</v>
      </c>
      <c r="J628" s="590"/>
      <c r="K628" s="590">
        <v>0</v>
      </c>
      <c r="L628" s="599"/>
      <c r="M628" s="599">
        <v>220009309.26000002</v>
      </c>
      <c r="N628" s="599"/>
      <c r="P628" s="599"/>
    </row>
    <row r="629" spans="1:16" ht="17.399999999999999" x14ac:dyDescent="0.3">
      <c r="A629" s="379"/>
      <c r="B629" s="599"/>
      <c r="C629" s="383" t="s">
        <v>2979</v>
      </c>
      <c r="D629" s="599"/>
      <c r="E629" s="599">
        <v>97181568.619999945</v>
      </c>
      <c r="F629" s="599"/>
      <c r="G629" s="590">
        <v>688501.39</v>
      </c>
      <c r="H629" s="599"/>
      <c r="I629" s="590">
        <v>0</v>
      </c>
      <c r="J629" s="590"/>
      <c r="K629" s="590">
        <v>0</v>
      </c>
      <c r="L629" s="599"/>
      <c r="M629" s="599">
        <v>97870070.009999946</v>
      </c>
      <c r="N629" s="599"/>
      <c r="P629" s="599"/>
    </row>
    <row r="630" spans="1:16" ht="17.399999999999999" x14ac:dyDescent="0.3">
      <c r="A630" s="379"/>
      <c r="B630" s="599"/>
      <c r="C630" s="383" t="s">
        <v>2980</v>
      </c>
      <c r="D630" s="599"/>
      <c r="E630" s="599">
        <v>6268971.7799999993</v>
      </c>
      <c r="F630" s="599"/>
      <c r="G630" s="590">
        <v>0</v>
      </c>
      <c r="H630" s="599"/>
      <c r="I630" s="590">
        <v>0</v>
      </c>
      <c r="J630" s="590"/>
      <c r="K630" s="590">
        <v>0</v>
      </c>
      <c r="L630" s="599"/>
      <c r="M630" s="599">
        <v>6268971.7799999993</v>
      </c>
      <c r="N630" s="599"/>
      <c r="P630" s="599"/>
    </row>
    <row r="631" spans="1:16" ht="17.399999999999999" x14ac:dyDescent="0.3">
      <c r="A631" s="379"/>
      <c r="B631" s="599"/>
      <c r="C631" s="383" t="s">
        <v>2981</v>
      </c>
      <c r="D631" s="599"/>
      <c r="E631" s="599">
        <v>0</v>
      </c>
      <c r="F631" s="599"/>
      <c r="G631" s="590">
        <v>0</v>
      </c>
      <c r="H631" s="599"/>
      <c r="I631" s="590">
        <v>0</v>
      </c>
      <c r="J631" s="590"/>
      <c r="K631" s="590">
        <v>0</v>
      </c>
      <c r="L631" s="599"/>
      <c r="M631" s="599">
        <v>0</v>
      </c>
      <c r="N631" s="599"/>
      <c r="P631" s="599"/>
    </row>
    <row r="632" spans="1:16" ht="17.399999999999999" x14ac:dyDescent="0.3">
      <c r="A632" s="379"/>
      <c r="B632" s="599"/>
      <c r="C632" s="383" t="s">
        <v>2927</v>
      </c>
      <c r="D632" s="599"/>
      <c r="E632" s="599">
        <v>0</v>
      </c>
      <c r="F632" s="599"/>
      <c r="G632" s="590">
        <v>0</v>
      </c>
      <c r="H632" s="599"/>
      <c r="I632" s="590">
        <v>0</v>
      </c>
      <c r="J632" s="590"/>
      <c r="K632" s="590">
        <v>0</v>
      </c>
      <c r="L632" s="599"/>
      <c r="M632" s="599">
        <v>0</v>
      </c>
      <c r="N632" s="599"/>
      <c r="P632" s="599"/>
    </row>
    <row r="633" spans="1:16" ht="18" thickBot="1" x14ac:dyDescent="0.35">
      <c r="A633" s="379"/>
      <c r="B633" s="497"/>
      <c r="C633" s="405"/>
      <c r="D633" s="497"/>
      <c r="E633" s="568">
        <v>3462824841.400001</v>
      </c>
      <c r="F633" s="497"/>
      <c r="G633" s="568">
        <v>8618580.8800000008</v>
      </c>
      <c r="H633" s="497"/>
      <c r="I633" s="568">
        <v>6363791.4000000004</v>
      </c>
      <c r="J633" s="497"/>
      <c r="K633" s="568">
        <v>6523873.4300000006</v>
      </c>
      <c r="L633" s="497"/>
      <c r="M633" s="568">
        <v>3484331087.1100011</v>
      </c>
      <c r="N633" s="497"/>
      <c r="P633" s="497"/>
    </row>
    <row r="634" spans="1:16" ht="18" thickTop="1" x14ac:dyDescent="0.3">
      <c r="A634" s="379"/>
      <c r="B634" s="419"/>
      <c r="C634" s="405"/>
      <c r="D634" s="419"/>
      <c r="E634" s="419"/>
      <c r="F634" s="419"/>
      <c r="G634" s="405"/>
      <c r="H634" s="405"/>
      <c r="I634" s="419"/>
      <c r="J634" s="419"/>
      <c r="K634" s="419"/>
      <c r="L634" s="419"/>
      <c r="M634" s="379"/>
      <c r="N634" s="419"/>
      <c r="P634" s="419"/>
    </row>
    <row r="635" spans="1:16" ht="17.399999999999999" x14ac:dyDescent="0.3">
      <c r="A635" s="379"/>
      <c r="B635" s="405"/>
      <c r="C635" s="405"/>
      <c r="D635" s="405"/>
      <c r="E635" s="716" t="s">
        <v>2861</v>
      </c>
      <c r="F635" s="716"/>
      <c r="G635" s="716"/>
      <c r="H635" s="716"/>
      <c r="I635" s="716"/>
      <c r="J635" s="716"/>
      <c r="K635" s="716"/>
      <c r="L635" s="716"/>
      <c r="M635" s="716"/>
      <c r="N635" s="446"/>
      <c r="P635" s="354"/>
    </row>
    <row r="636" spans="1:16" ht="17.399999999999999" x14ac:dyDescent="0.3">
      <c r="A636" s="594"/>
      <c r="B636" s="595"/>
      <c r="C636" s="502"/>
      <c r="D636" s="595"/>
      <c r="E636" s="502" t="s">
        <v>2964</v>
      </c>
      <c r="F636" s="595"/>
      <c r="G636" s="502"/>
      <c r="H636" s="595"/>
      <c r="I636" s="502"/>
      <c r="J636" s="595"/>
      <c r="K636" s="502"/>
      <c r="L636" s="595"/>
      <c r="M636" s="502"/>
      <c r="N636" s="595"/>
      <c r="P636" s="595"/>
    </row>
    <row r="637" spans="1:16" ht="17.399999999999999" x14ac:dyDescent="0.3">
      <c r="A637" s="594"/>
      <c r="B637" s="595"/>
      <c r="C637" s="502"/>
      <c r="D637" s="595"/>
      <c r="E637" s="502" t="s">
        <v>2965</v>
      </c>
      <c r="F637" s="595"/>
      <c r="G637" s="502" t="s">
        <v>2966</v>
      </c>
      <c r="H637" s="595"/>
      <c r="I637" s="502" t="s">
        <v>2967</v>
      </c>
      <c r="J637" s="595"/>
      <c r="K637" s="502" t="s">
        <v>2968</v>
      </c>
      <c r="L637" s="595"/>
      <c r="M637" s="502"/>
      <c r="N637" s="595"/>
      <c r="P637" s="595"/>
    </row>
    <row r="638" spans="1:16" ht="17.399999999999999" x14ac:dyDescent="0.3">
      <c r="A638" s="434" t="s">
        <v>2869</v>
      </c>
      <c r="B638" s="595"/>
      <c r="C638" s="562" t="s">
        <v>2913</v>
      </c>
      <c r="D638" s="595"/>
      <c r="E638" s="562" t="s">
        <v>2969</v>
      </c>
      <c r="F638" s="595"/>
      <c r="G638" s="562" t="s">
        <v>2969</v>
      </c>
      <c r="H638" s="595"/>
      <c r="I638" s="562" t="s">
        <v>2969</v>
      </c>
      <c r="J638" s="595"/>
      <c r="K638" s="562" t="s">
        <v>2969</v>
      </c>
      <c r="L638" s="595"/>
      <c r="M638" s="562" t="s">
        <v>146</v>
      </c>
      <c r="N638" s="595"/>
      <c r="P638" s="595"/>
    </row>
    <row r="639" spans="1:16" ht="17.399999999999999" x14ac:dyDescent="0.3">
      <c r="A639" s="379" t="s">
        <v>2880</v>
      </c>
      <c r="B639" s="599"/>
      <c r="C639" s="383" t="s">
        <v>2914</v>
      </c>
      <c r="D639" s="599"/>
      <c r="E639" s="599">
        <v>21565202.099999998</v>
      </c>
      <c r="F639" s="599"/>
      <c r="G639" s="590">
        <v>0</v>
      </c>
      <c r="H639" s="599"/>
      <c r="I639" s="590">
        <v>0</v>
      </c>
      <c r="J639" s="590"/>
      <c r="K639" s="590">
        <v>0</v>
      </c>
      <c r="L639" s="599"/>
      <c r="M639" s="599">
        <v>21565202.099999998</v>
      </c>
      <c r="N639" s="599"/>
      <c r="P639" s="599"/>
    </row>
    <row r="640" spans="1:16" ht="17.399999999999999" x14ac:dyDescent="0.3">
      <c r="A640" s="379"/>
      <c r="B640" s="599"/>
      <c r="C640" s="383" t="s">
        <v>2970</v>
      </c>
      <c r="D640" s="599"/>
      <c r="E640" s="599">
        <v>15403045.459999997</v>
      </c>
      <c r="F640" s="599"/>
      <c r="G640" s="590">
        <v>0</v>
      </c>
      <c r="H640" s="599"/>
      <c r="I640" s="590">
        <v>0</v>
      </c>
      <c r="J640" s="590"/>
      <c r="K640" s="590">
        <v>0</v>
      </c>
      <c r="L640" s="599"/>
      <c r="M640" s="599">
        <v>15403045.459999997</v>
      </c>
      <c r="N640" s="599"/>
      <c r="P640" s="599"/>
    </row>
    <row r="641" spans="1:16" ht="17.399999999999999" x14ac:dyDescent="0.3">
      <c r="A641" s="379"/>
      <c r="B641" s="599"/>
      <c r="C641" s="383" t="s">
        <v>2971</v>
      </c>
      <c r="D641" s="599"/>
      <c r="E641" s="599">
        <v>36014059.499999993</v>
      </c>
      <c r="F641" s="599"/>
      <c r="G641" s="590">
        <v>0</v>
      </c>
      <c r="H641" s="599"/>
      <c r="I641" s="590">
        <v>204249.12</v>
      </c>
      <c r="J641" s="590"/>
      <c r="K641" s="590">
        <v>0</v>
      </c>
      <c r="L641" s="599"/>
      <c r="M641" s="599">
        <v>36218308.61999999</v>
      </c>
      <c r="N641" s="599"/>
      <c r="P641" s="599"/>
    </row>
    <row r="642" spans="1:16" ht="17.399999999999999" x14ac:dyDescent="0.3">
      <c r="A642" s="379"/>
      <c r="B642" s="599"/>
      <c r="C642" s="383" t="s">
        <v>2972</v>
      </c>
      <c r="D642" s="599"/>
      <c r="E642" s="599">
        <v>50285307.899999991</v>
      </c>
      <c r="F642" s="599"/>
      <c r="G642" s="590">
        <v>0</v>
      </c>
      <c r="H642" s="599"/>
      <c r="I642" s="590">
        <v>0</v>
      </c>
      <c r="J642" s="590"/>
      <c r="K642" s="590">
        <v>326280.27</v>
      </c>
      <c r="L642" s="599"/>
      <c r="M642" s="599">
        <v>50611588.169999994</v>
      </c>
      <c r="N642" s="599"/>
      <c r="P642" s="599"/>
    </row>
    <row r="643" spans="1:16" ht="17.399999999999999" x14ac:dyDescent="0.3">
      <c r="A643" s="379"/>
      <c r="B643" s="599"/>
      <c r="C643" s="383" t="s">
        <v>2973</v>
      </c>
      <c r="D643" s="599"/>
      <c r="E643" s="599">
        <v>43553487.950000018</v>
      </c>
      <c r="F643" s="599"/>
      <c r="G643" s="590">
        <v>262058.66999999998</v>
      </c>
      <c r="H643" s="599"/>
      <c r="I643" s="590">
        <v>168717.75</v>
      </c>
      <c r="J643" s="590"/>
      <c r="K643" s="590">
        <v>0</v>
      </c>
      <c r="L643" s="599"/>
      <c r="M643" s="599">
        <v>43984264.37000002</v>
      </c>
      <c r="N643" s="599"/>
      <c r="P643" s="599"/>
    </row>
    <row r="644" spans="1:16" ht="17.399999999999999" x14ac:dyDescent="0.3">
      <c r="A644" s="379"/>
      <c r="B644" s="599"/>
      <c r="C644" s="383" t="s">
        <v>2974</v>
      </c>
      <c r="D644" s="599"/>
      <c r="E644" s="599">
        <v>36287530.639999993</v>
      </c>
      <c r="F644" s="599"/>
      <c r="G644" s="590">
        <v>238231.58</v>
      </c>
      <c r="H644" s="599"/>
      <c r="I644" s="590">
        <v>0</v>
      </c>
      <c r="J644" s="590"/>
      <c r="K644" s="590">
        <v>125094.42</v>
      </c>
      <c r="L644" s="599"/>
      <c r="M644" s="599">
        <v>36650856.639999993</v>
      </c>
      <c r="N644" s="599"/>
      <c r="P644" s="599"/>
    </row>
    <row r="645" spans="1:16" ht="17.399999999999999" x14ac:dyDescent="0.3">
      <c r="A645" s="379"/>
      <c r="B645" s="599"/>
      <c r="C645" s="383" t="s">
        <v>2975</v>
      </c>
      <c r="D645" s="599"/>
      <c r="E645" s="599">
        <v>45808263.470000006</v>
      </c>
      <c r="F645" s="599"/>
      <c r="G645" s="590">
        <v>294988.11</v>
      </c>
      <c r="H645" s="599"/>
      <c r="I645" s="590">
        <v>322148.34999999998</v>
      </c>
      <c r="J645" s="590"/>
      <c r="K645" s="590">
        <v>156009.14000000001</v>
      </c>
      <c r="L645" s="599"/>
      <c r="M645" s="599">
        <v>46581409.070000008</v>
      </c>
      <c r="N645" s="599"/>
      <c r="P645" s="599"/>
    </row>
    <row r="646" spans="1:16" ht="17.399999999999999" x14ac:dyDescent="0.3">
      <c r="A646" s="379"/>
      <c r="B646" s="599"/>
      <c r="C646" s="383" t="s">
        <v>2976</v>
      </c>
      <c r="D646" s="599"/>
      <c r="E646" s="599">
        <v>44551935.200000025</v>
      </c>
      <c r="F646" s="599"/>
      <c r="G646" s="590">
        <v>0</v>
      </c>
      <c r="H646" s="599"/>
      <c r="I646" s="590">
        <v>0</v>
      </c>
      <c r="J646" s="590"/>
      <c r="K646" s="590">
        <v>188189.39</v>
      </c>
      <c r="L646" s="601"/>
      <c r="M646" s="601">
        <v>44740124.590000026</v>
      </c>
      <c r="N646" s="599"/>
      <c r="P646" s="599"/>
    </row>
    <row r="647" spans="1:16" ht="17.399999999999999" x14ac:dyDescent="0.3">
      <c r="A647" s="379"/>
      <c r="B647" s="599"/>
      <c r="C647" s="383" t="s">
        <v>2977</v>
      </c>
      <c r="D647" s="599"/>
      <c r="E647" s="599">
        <v>61386628.899999976</v>
      </c>
      <c r="F647" s="599"/>
      <c r="G647" s="590">
        <v>519080.51</v>
      </c>
      <c r="H647" s="599"/>
      <c r="I647" s="590">
        <v>0</v>
      </c>
      <c r="J647" s="590"/>
      <c r="K647" s="590">
        <v>0</v>
      </c>
      <c r="L647" s="599"/>
      <c r="M647" s="599">
        <v>61905709.409999974</v>
      </c>
      <c r="N647" s="599"/>
      <c r="P647" s="599"/>
    </row>
    <row r="648" spans="1:16" ht="17.399999999999999" x14ac:dyDescent="0.3">
      <c r="A648" s="379"/>
      <c r="B648" s="599"/>
      <c r="C648" s="383" t="s">
        <v>2978</v>
      </c>
      <c r="D648" s="599"/>
      <c r="E648" s="599">
        <v>29651775.300000004</v>
      </c>
      <c r="F648" s="599"/>
      <c r="G648" s="590">
        <v>0</v>
      </c>
      <c r="H648" s="599"/>
      <c r="I648" s="590">
        <v>0</v>
      </c>
      <c r="J648" s="590"/>
      <c r="K648" s="590">
        <v>157108.16</v>
      </c>
      <c r="L648" s="599"/>
      <c r="M648" s="599">
        <v>29808883.460000005</v>
      </c>
      <c r="N648" s="599"/>
      <c r="P648" s="599"/>
    </row>
    <row r="649" spans="1:16" ht="17.399999999999999" x14ac:dyDescent="0.3">
      <c r="A649" s="379"/>
      <c r="B649" s="599"/>
      <c r="C649" s="383" t="s">
        <v>2979</v>
      </c>
      <c r="D649" s="599"/>
      <c r="E649" s="599">
        <v>21088727.800000001</v>
      </c>
      <c r="F649" s="599"/>
      <c r="G649" s="590">
        <v>0</v>
      </c>
      <c r="H649" s="599"/>
      <c r="I649" s="590">
        <v>0</v>
      </c>
      <c r="J649" s="590"/>
      <c r="K649" s="590">
        <v>135618.07999999999</v>
      </c>
      <c r="L649" s="599"/>
      <c r="M649" s="599">
        <v>21224345.879999999</v>
      </c>
      <c r="N649" s="599"/>
      <c r="P649" s="599"/>
    </row>
    <row r="650" spans="1:16" ht="17.399999999999999" x14ac:dyDescent="0.3">
      <c r="A650" s="379"/>
      <c r="B650" s="599"/>
      <c r="C650" s="383" t="s">
        <v>2980</v>
      </c>
      <c r="D650" s="599"/>
      <c r="E650" s="599">
        <v>3358647.1800000006</v>
      </c>
      <c r="F650" s="599"/>
      <c r="G650" s="590">
        <v>0</v>
      </c>
      <c r="H650" s="599"/>
      <c r="I650" s="590">
        <v>0</v>
      </c>
      <c r="J650" s="590"/>
      <c r="K650" s="590">
        <v>0</v>
      </c>
      <c r="L650" s="599"/>
      <c r="M650" s="599">
        <v>3358647.1800000006</v>
      </c>
      <c r="N650" s="599"/>
      <c r="P650" s="599"/>
    </row>
    <row r="651" spans="1:16" ht="17.399999999999999" x14ac:dyDescent="0.3">
      <c r="A651" s="379"/>
      <c r="B651" s="599"/>
      <c r="C651" s="383" t="s">
        <v>2981</v>
      </c>
      <c r="D651" s="599"/>
      <c r="E651" s="599">
        <v>0</v>
      </c>
      <c r="F651" s="599"/>
      <c r="G651" s="590">
        <v>0</v>
      </c>
      <c r="H651" s="599"/>
      <c r="I651" s="590">
        <v>0</v>
      </c>
      <c r="J651" s="590"/>
      <c r="K651" s="590">
        <v>0</v>
      </c>
      <c r="L651" s="599"/>
      <c r="M651" s="599">
        <v>0</v>
      </c>
      <c r="N651" s="599"/>
      <c r="P651" s="599"/>
    </row>
    <row r="652" spans="1:16" ht="17.399999999999999" x14ac:dyDescent="0.3">
      <c r="A652" s="379"/>
      <c r="B652" s="599"/>
      <c r="C652" s="383" t="s">
        <v>2927</v>
      </c>
      <c r="D652" s="599"/>
      <c r="E652" s="599">
        <v>0</v>
      </c>
      <c r="F652" s="599"/>
      <c r="G652" s="590">
        <v>0</v>
      </c>
      <c r="H652" s="599"/>
      <c r="I652" s="590">
        <v>0</v>
      </c>
      <c r="J652" s="590"/>
      <c r="K652" s="590">
        <v>0</v>
      </c>
      <c r="L652" s="599"/>
      <c r="M652" s="599">
        <v>0</v>
      </c>
      <c r="N652" s="599"/>
      <c r="P652" s="599"/>
    </row>
    <row r="653" spans="1:16" ht="18" thickBot="1" x14ac:dyDescent="0.35">
      <c r="A653" s="379"/>
      <c r="B653" s="497"/>
      <c r="C653" s="405"/>
      <c r="D653" s="497"/>
      <c r="E653" s="568">
        <v>408954611.40000004</v>
      </c>
      <c r="F653" s="497"/>
      <c r="G653" s="568">
        <v>1314358.8700000001</v>
      </c>
      <c r="H653" s="497"/>
      <c r="I653" s="568">
        <v>695115.22</v>
      </c>
      <c r="J653" s="497"/>
      <c r="K653" s="568">
        <v>1088299.4600000002</v>
      </c>
      <c r="L653" s="497"/>
      <c r="M653" s="568">
        <v>412052384.95000005</v>
      </c>
      <c r="N653" s="497"/>
      <c r="P653" s="497"/>
    </row>
    <row r="654" spans="1:16" ht="18" thickTop="1" x14ac:dyDescent="0.3">
      <c r="A654" s="379"/>
      <c r="B654" s="419"/>
      <c r="C654" s="405"/>
      <c r="D654" s="419"/>
      <c r="E654" s="419"/>
      <c r="F654" s="419"/>
      <c r="G654" s="405"/>
      <c r="H654" s="405"/>
      <c r="I654" s="419"/>
      <c r="J654" s="419"/>
      <c r="K654" s="419"/>
      <c r="L654" s="419"/>
      <c r="M654" s="379"/>
      <c r="N654" s="419"/>
      <c r="P654" s="419"/>
    </row>
    <row r="655" spans="1:16" ht="17.399999999999999" x14ac:dyDescent="0.3">
      <c r="A655" s="447"/>
      <c r="B655" s="450"/>
      <c r="C655" s="450"/>
      <c r="D655" s="450"/>
      <c r="E655" s="717" t="s">
        <v>2861</v>
      </c>
      <c r="F655" s="717"/>
      <c r="G655" s="717"/>
      <c r="H655" s="717"/>
      <c r="I655" s="717"/>
      <c r="J655" s="717"/>
      <c r="K655" s="717"/>
      <c r="L655" s="717"/>
      <c r="M655" s="717"/>
      <c r="N655" s="446"/>
      <c r="P655" s="354"/>
    </row>
    <row r="656" spans="1:16" ht="17.399999999999999" x14ac:dyDescent="0.3">
      <c r="A656" s="594"/>
      <c r="B656" s="595"/>
      <c r="C656" s="602"/>
      <c r="D656" s="595"/>
      <c r="E656" s="602" t="s">
        <v>2964</v>
      </c>
      <c r="F656" s="595"/>
      <c r="G656" s="602"/>
      <c r="H656" s="595"/>
      <c r="I656" s="602"/>
      <c r="J656" s="595"/>
      <c r="K656" s="602"/>
      <c r="L656" s="595"/>
      <c r="M656" s="602"/>
      <c r="N656" s="595"/>
      <c r="P656" s="595"/>
    </row>
    <row r="657" spans="1:16" ht="17.399999999999999" x14ac:dyDescent="0.3">
      <c r="A657" s="594"/>
      <c r="B657" s="595"/>
      <c r="C657" s="602"/>
      <c r="D657" s="595"/>
      <c r="E657" s="602" t="s">
        <v>2965</v>
      </c>
      <c r="F657" s="595"/>
      <c r="G657" s="602" t="s">
        <v>2966</v>
      </c>
      <c r="H657" s="595"/>
      <c r="I657" s="602" t="s">
        <v>2967</v>
      </c>
      <c r="J657" s="595"/>
      <c r="K657" s="602" t="s">
        <v>2968</v>
      </c>
      <c r="L657" s="595"/>
      <c r="M657" s="602"/>
      <c r="N657" s="595"/>
      <c r="P657" s="595"/>
    </row>
    <row r="658" spans="1:16" ht="17.399999999999999" x14ac:dyDescent="0.3">
      <c r="A658" s="603" t="s">
        <v>2869</v>
      </c>
      <c r="B658" s="595"/>
      <c r="C658" s="562" t="s">
        <v>2913</v>
      </c>
      <c r="D658" s="595"/>
      <c r="E658" s="604" t="s">
        <v>2969</v>
      </c>
      <c r="F658" s="595"/>
      <c r="G658" s="604" t="s">
        <v>2969</v>
      </c>
      <c r="H658" s="595"/>
      <c r="I658" s="604" t="s">
        <v>2969</v>
      </c>
      <c r="J658" s="595"/>
      <c r="K658" s="604" t="s">
        <v>2969</v>
      </c>
      <c r="L658" s="595"/>
      <c r="M658" s="604" t="s">
        <v>146</v>
      </c>
      <c r="N658" s="595"/>
      <c r="P658" s="595"/>
    </row>
    <row r="659" spans="1:16" ht="17.399999999999999" x14ac:dyDescent="0.3">
      <c r="A659" s="447" t="s">
        <v>2881</v>
      </c>
      <c r="B659" s="605"/>
      <c r="C659" s="458" t="s">
        <v>2914</v>
      </c>
      <c r="D659" s="605"/>
      <c r="E659" s="599">
        <v>2154911.9200000004</v>
      </c>
      <c r="F659" s="599"/>
      <c r="G659" s="590">
        <v>0</v>
      </c>
      <c r="H659" s="599"/>
      <c r="I659" s="590">
        <v>0</v>
      </c>
      <c r="J659" s="590"/>
      <c r="K659" s="590">
        <v>0</v>
      </c>
      <c r="L659" s="605"/>
      <c r="M659" s="605">
        <v>2154911.9200000004</v>
      </c>
      <c r="N659" s="605"/>
      <c r="P659" s="605"/>
    </row>
    <row r="660" spans="1:16" ht="17.399999999999999" x14ac:dyDescent="0.3">
      <c r="A660" s="447"/>
      <c r="B660" s="605"/>
      <c r="C660" s="458" t="s">
        <v>2970</v>
      </c>
      <c r="D660" s="605"/>
      <c r="E660" s="599">
        <v>848621.62</v>
      </c>
      <c r="F660" s="599"/>
      <c r="G660" s="590">
        <v>0</v>
      </c>
      <c r="H660" s="599"/>
      <c r="I660" s="590">
        <v>0</v>
      </c>
      <c r="J660" s="590"/>
      <c r="K660" s="590">
        <v>107055.3</v>
      </c>
      <c r="L660" s="605"/>
      <c r="M660" s="605">
        <v>955676.92</v>
      </c>
      <c r="N660" s="605"/>
      <c r="P660" s="605"/>
    </row>
    <row r="661" spans="1:16" ht="17.399999999999999" x14ac:dyDescent="0.3">
      <c r="A661" s="447"/>
      <c r="B661" s="605"/>
      <c r="C661" s="458" t="s">
        <v>2971</v>
      </c>
      <c r="D661" s="605"/>
      <c r="E661" s="599">
        <v>2775671.3400000008</v>
      </c>
      <c r="F661" s="599"/>
      <c r="G661" s="590">
        <v>0</v>
      </c>
      <c r="H661" s="599"/>
      <c r="I661" s="590">
        <v>0</v>
      </c>
      <c r="J661" s="590"/>
      <c r="K661" s="590">
        <v>0</v>
      </c>
      <c r="L661" s="605"/>
      <c r="M661" s="605">
        <v>2775671.3400000008</v>
      </c>
      <c r="N661" s="605"/>
      <c r="P661" s="605"/>
    </row>
    <row r="662" spans="1:16" ht="17.399999999999999" x14ac:dyDescent="0.3">
      <c r="A662" s="447"/>
      <c r="B662" s="605"/>
      <c r="C662" s="458" t="s">
        <v>2972</v>
      </c>
      <c r="D662" s="605"/>
      <c r="E662" s="599">
        <v>2646388.4200000004</v>
      </c>
      <c r="F662" s="599"/>
      <c r="G662" s="590">
        <v>0</v>
      </c>
      <c r="H662" s="599"/>
      <c r="I662" s="590">
        <v>0</v>
      </c>
      <c r="J662" s="590"/>
      <c r="K662" s="590">
        <v>0</v>
      </c>
      <c r="L662" s="605"/>
      <c r="M662" s="605">
        <v>2646388.4200000004</v>
      </c>
      <c r="N662" s="605"/>
      <c r="P662" s="605"/>
    </row>
    <row r="663" spans="1:16" ht="17.399999999999999" x14ac:dyDescent="0.3">
      <c r="A663" s="447"/>
      <c r="B663" s="605"/>
      <c r="C663" s="458" t="s">
        <v>2973</v>
      </c>
      <c r="D663" s="605"/>
      <c r="E663" s="599">
        <v>2080393.8599999999</v>
      </c>
      <c r="F663" s="599"/>
      <c r="G663" s="590">
        <v>0</v>
      </c>
      <c r="H663" s="599"/>
      <c r="I663" s="590">
        <v>0</v>
      </c>
      <c r="J663" s="590"/>
      <c r="K663" s="590">
        <v>0</v>
      </c>
      <c r="L663" s="605"/>
      <c r="M663" s="605">
        <v>2080393.8599999999</v>
      </c>
      <c r="N663" s="605"/>
      <c r="P663" s="605"/>
    </row>
    <row r="664" spans="1:16" ht="17.399999999999999" customHeight="1" x14ac:dyDescent="0.3">
      <c r="A664" s="447"/>
      <c r="B664" s="605"/>
      <c r="C664" s="458" t="s">
        <v>2974</v>
      </c>
      <c r="D664" s="605"/>
      <c r="E664" s="599">
        <v>2401646.79</v>
      </c>
      <c r="F664" s="599"/>
      <c r="G664" s="590">
        <v>0</v>
      </c>
      <c r="H664" s="599"/>
      <c r="I664" s="590">
        <v>0</v>
      </c>
      <c r="J664" s="590"/>
      <c r="K664" s="590">
        <v>0</v>
      </c>
      <c r="L664" s="605"/>
      <c r="M664" s="605">
        <v>2401646.79</v>
      </c>
      <c r="N664" s="605"/>
      <c r="P664" s="605"/>
    </row>
    <row r="665" spans="1:16" ht="17.399999999999999" x14ac:dyDescent="0.3">
      <c r="A665" s="447"/>
      <c r="B665" s="605"/>
      <c r="C665" s="458" t="s">
        <v>2975</v>
      </c>
      <c r="D665" s="605"/>
      <c r="E665" s="599">
        <v>1401250.0899999999</v>
      </c>
      <c r="F665" s="599"/>
      <c r="G665" s="590">
        <v>0</v>
      </c>
      <c r="H665" s="599"/>
      <c r="I665" s="590">
        <v>0</v>
      </c>
      <c r="J665" s="590"/>
      <c r="K665" s="590">
        <v>0</v>
      </c>
      <c r="L665" s="605"/>
      <c r="M665" s="605">
        <v>1401250.0899999999</v>
      </c>
      <c r="N665" s="605"/>
      <c r="O665" s="608"/>
      <c r="P665" s="605"/>
    </row>
    <row r="666" spans="1:16" ht="18" customHeight="1" x14ac:dyDescent="0.3">
      <c r="A666" s="447"/>
      <c r="B666" s="605"/>
      <c r="C666" s="458" t="s">
        <v>2976</v>
      </c>
      <c r="D666" s="605"/>
      <c r="E666" s="599">
        <v>2487540.89</v>
      </c>
      <c r="F666" s="599"/>
      <c r="G666" s="590">
        <v>0</v>
      </c>
      <c r="H666" s="599"/>
      <c r="I666" s="590">
        <v>0</v>
      </c>
      <c r="J666" s="590"/>
      <c r="K666" s="590">
        <v>0</v>
      </c>
      <c r="L666" s="605"/>
      <c r="M666" s="605">
        <v>2487540.89</v>
      </c>
      <c r="N666" s="605"/>
      <c r="P666" s="605"/>
    </row>
    <row r="667" spans="1:16" ht="17.399999999999999" x14ac:dyDescent="0.3">
      <c r="A667" s="447"/>
      <c r="B667" s="605"/>
      <c r="C667" s="458" t="s">
        <v>2977</v>
      </c>
      <c r="D667" s="605"/>
      <c r="E667" s="599">
        <v>5106923.8600000003</v>
      </c>
      <c r="F667" s="599"/>
      <c r="G667" s="590">
        <v>0</v>
      </c>
      <c r="H667" s="599"/>
      <c r="I667" s="590">
        <v>0</v>
      </c>
      <c r="J667" s="590"/>
      <c r="K667" s="590">
        <v>0</v>
      </c>
      <c r="L667" s="605"/>
      <c r="M667" s="605">
        <v>5106923.8600000003</v>
      </c>
      <c r="N667" s="605"/>
      <c r="P667" s="605"/>
    </row>
    <row r="668" spans="1:16" ht="17.399999999999999" x14ac:dyDescent="0.3">
      <c r="A668" s="447"/>
      <c r="B668" s="605"/>
      <c r="C668" s="458" t="s">
        <v>2978</v>
      </c>
      <c r="D668" s="605"/>
      <c r="E668" s="599">
        <v>7249654.4699999988</v>
      </c>
      <c r="F668" s="599"/>
      <c r="G668" s="590">
        <v>0</v>
      </c>
      <c r="H668" s="599"/>
      <c r="I668" s="590">
        <v>0</v>
      </c>
      <c r="J668" s="590"/>
      <c r="K668" s="590">
        <v>0</v>
      </c>
      <c r="L668" s="605"/>
      <c r="M668" s="605">
        <v>7249654.4699999988</v>
      </c>
      <c r="N668" s="605"/>
      <c r="P668" s="605"/>
    </row>
    <row r="669" spans="1:16" ht="17.399999999999999" x14ac:dyDescent="0.3">
      <c r="A669" s="447"/>
      <c r="B669" s="605"/>
      <c r="C669" s="458" t="s">
        <v>2979</v>
      </c>
      <c r="D669" s="605"/>
      <c r="E669" s="599">
        <v>2059403.7400000002</v>
      </c>
      <c r="F669" s="599"/>
      <c r="G669" s="590">
        <v>0</v>
      </c>
      <c r="H669" s="599"/>
      <c r="I669" s="590">
        <v>0</v>
      </c>
      <c r="J669" s="590"/>
      <c r="K669" s="590">
        <v>0</v>
      </c>
      <c r="L669" s="605"/>
      <c r="M669" s="605">
        <v>2059403.7400000002</v>
      </c>
      <c r="N669" s="605"/>
      <c r="P669" s="605"/>
    </row>
    <row r="670" spans="1:16" ht="17.399999999999999" x14ac:dyDescent="0.3">
      <c r="A670" s="447"/>
      <c r="B670" s="605"/>
      <c r="C670" s="458" t="s">
        <v>2980</v>
      </c>
      <c r="D670" s="605"/>
      <c r="E670" s="599">
        <v>979805.94</v>
      </c>
      <c r="F670" s="599"/>
      <c r="G670" s="590">
        <v>0</v>
      </c>
      <c r="H670" s="599"/>
      <c r="I670" s="590">
        <v>0</v>
      </c>
      <c r="J670" s="590"/>
      <c r="K670" s="590">
        <v>0</v>
      </c>
      <c r="L670" s="605"/>
      <c r="M670" s="605">
        <v>979805.94</v>
      </c>
      <c r="N670" s="605"/>
      <c r="P670" s="605"/>
    </row>
    <row r="671" spans="1:16" ht="17.399999999999999" x14ac:dyDescent="0.3">
      <c r="A671" s="447"/>
      <c r="B671" s="605"/>
      <c r="C671" s="458" t="s">
        <v>2981</v>
      </c>
      <c r="D671" s="605"/>
      <c r="E671" s="599">
        <v>0</v>
      </c>
      <c r="F671" s="599"/>
      <c r="G671" s="590">
        <v>0</v>
      </c>
      <c r="H671" s="599"/>
      <c r="I671" s="590">
        <v>0</v>
      </c>
      <c r="J671" s="590"/>
      <c r="K671" s="590">
        <v>0</v>
      </c>
      <c r="L671" s="605"/>
      <c r="M671" s="605">
        <v>0</v>
      </c>
      <c r="N671" s="605"/>
      <c r="P671" s="605"/>
    </row>
    <row r="672" spans="1:16" ht="17.399999999999999" x14ac:dyDescent="0.3">
      <c r="A672" s="447"/>
      <c r="B672" s="605"/>
      <c r="C672" s="458" t="s">
        <v>2927</v>
      </c>
      <c r="D672" s="605"/>
      <c r="E672" s="599">
        <v>0</v>
      </c>
      <c r="F672" s="599"/>
      <c r="G672" s="590">
        <v>0</v>
      </c>
      <c r="H672" s="599"/>
      <c r="I672" s="590">
        <v>0</v>
      </c>
      <c r="J672" s="590"/>
      <c r="K672" s="590">
        <v>0</v>
      </c>
      <c r="L672" s="605"/>
      <c r="M672" s="605">
        <v>0</v>
      </c>
      <c r="N672" s="605"/>
      <c r="P672" s="605"/>
    </row>
    <row r="673" spans="1:17" ht="18" thickBot="1" x14ac:dyDescent="0.35">
      <c r="A673" s="447"/>
      <c r="B673" s="605"/>
      <c r="C673" s="450"/>
      <c r="D673" s="605"/>
      <c r="E673" s="606">
        <v>32192212.940000001</v>
      </c>
      <c r="F673" s="605"/>
      <c r="G673" s="606">
        <v>0</v>
      </c>
      <c r="H673" s="605"/>
      <c r="I673" s="606">
        <v>0</v>
      </c>
      <c r="J673" s="605"/>
      <c r="K673" s="606">
        <v>107055.3</v>
      </c>
      <c r="L673" s="605"/>
      <c r="M673" s="606">
        <v>32299268.239999998</v>
      </c>
      <c r="N673" s="605"/>
      <c r="O673" s="609"/>
      <c r="P673" s="605"/>
    </row>
    <row r="674" spans="1:17" ht="18" thickTop="1" x14ac:dyDescent="0.3">
      <c r="A674" s="354"/>
      <c r="B674" s="354"/>
      <c r="C674" s="354"/>
      <c r="D674" s="354"/>
      <c r="E674" s="608"/>
      <c r="F674" s="608"/>
      <c r="G674" s="608"/>
      <c r="H674" s="608"/>
      <c r="I674" s="608"/>
      <c r="J674" s="608"/>
      <c r="K674" s="608"/>
      <c r="L674" s="608"/>
      <c r="M674" s="608"/>
      <c r="N674" s="419"/>
      <c r="P674" s="419"/>
    </row>
    <row r="675" spans="1:17" ht="17.399999999999999" customHeight="1" x14ac:dyDescent="0.3">
      <c r="A675" s="712" t="s">
        <v>2928</v>
      </c>
      <c r="B675" s="712"/>
      <c r="C675" s="712"/>
      <c r="D675" s="712"/>
      <c r="E675" s="712"/>
      <c r="F675" s="712"/>
      <c r="G675" s="712"/>
      <c r="H675" s="712"/>
      <c r="I675" s="712"/>
      <c r="J675" s="712"/>
      <c r="K675" s="712"/>
      <c r="L675" s="712"/>
      <c r="M675" s="712"/>
      <c r="N675" s="419"/>
      <c r="P675" s="419"/>
    </row>
    <row r="676" spans="1:17" ht="17.399999999999999" x14ac:dyDescent="0.3">
      <c r="A676" s="610"/>
      <c r="B676" s="610"/>
      <c r="C676" s="610"/>
      <c r="D676" s="610"/>
      <c r="E676" s="610"/>
      <c r="F676" s="610"/>
      <c r="G676" s="610"/>
      <c r="H676" s="610"/>
      <c r="I676" s="610"/>
      <c r="J676" s="610"/>
      <c r="K676" s="610"/>
      <c r="L676" s="610"/>
      <c r="M676" s="610"/>
      <c r="N676" s="419"/>
      <c r="P676" s="419"/>
    </row>
    <row r="677" spans="1:17" ht="19.2" x14ac:dyDescent="0.3">
      <c r="A677" s="561" t="s">
        <v>2984</v>
      </c>
      <c r="B677" s="507"/>
      <c r="C677" s="508"/>
      <c r="D677" s="507"/>
      <c r="E677" s="507"/>
      <c r="F677" s="507"/>
      <c r="G677" s="509"/>
      <c r="H677" s="509"/>
      <c r="I677" s="507"/>
      <c r="J677" s="507"/>
      <c r="K677" s="507"/>
      <c r="L677" s="507"/>
      <c r="M677" s="476"/>
      <c r="N677" s="507"/>
      <c r="O677" s="476"/>
      <c r="P677" s="507"/>
      <c r="Q677" s="476"/>
    </row>
    <row r="678" spans="1:17" ht="17.399999999999999" x14ac:dyDescent="0.3">
      <c r="A678" s="379"/>
      <c r="B678" s="419"/>
      <c r="C678" s="405"/>
      <c r="D678" s="419"/>
      <c r="E678" s="419"/>
      <c r="F678" s="419"/>
      <c r="G678" s="405"/>
      <c r="H678" s="405"/>
      <c r="I678" s="419"/>
      <c r="J678" s="419"/>
      <c r="K678" s="419"/>
      <c r="L678" s="419"/>
      <c r="M678" s="379"/>
      <c r="N678" s="419"/>
      <c r="O678" s="453"/>
      <c r="P678" s="419"/>
      <c r="Q678" s="453"/>
    </row>
    <row r="679" spans="1:17" ht="17.399999999999999" x14ac:dyDescent="0.3">
      <c r="A679" s="379"/>
      <c r="B679" s="405"/>
      <c r="C679" s="719" t="s">
        <v>3036</v>
      </c>
      <c r="D679" s="719"/>
      <c r="E679" s="719"/>
      <c r="F679" s="719"/>
      <c r="G679" s="719"/>
      <c r="H679" s="719"/>
      <c r="I679" s="719"/>
      <c r="J679" s="719"/>
      <c r="K679" s="719"/>
      <c r="L679" s="719"/>
      <c r="M679" s="719"/>
      <c r="N679" s="719"/>
      <c r="O679" s="719"/>
      <c r="P679" s="719"/>
      <c r="Q679" s="719"/>
    </row>
    <row r="680" spans="1:17" ht="17.399999999999999" x14ac:dyDescent="0.3">
      <c r="A680" s="594"/>
      <c r="B680" s="595"/>
      <c r="C680" s="502"/>
      <c r="D680" s="595"/>
      <c r="E680" s="502"/>
      <c r="F680" s="595"/>
      <c r="G680" s="502"/>
      <c r="H680" s="595"/>
      <c r="I680" s="502"/>
      <c r="J680" s="595"/>
      <c r="K680" s="502"/>
      <c r="L680" s="595"/>
      <c r="M680" s="502"/>
      <c r="N680" s="595"/>
      <c r="O680" s="453"/>
      <c r="P680" s="595"/>
      <c r="Q680" s="502"/>
    </row>
    <row r="681" spans="1:17" ht="17.399999999999999" x14ac:dyDescent="0.3">
      <c r="A681" s="586" t="s">
        <v>2913</v>
      </c>
      <c r="B681" s="595"/>
      <c r="C681" s="562" t="s">
        <v>2883</v>
      </c>
      <c r="D681" s="595"/>
      <c r="E681" s="562" t="s">
        <v>2985</v>
      </c>
      <c r="F681" s="595"/>
      <c r="G681" s="562" t="s">
        <v>2885</v>
      </c>
      <c r="H681" s="595"/>
      <c r="I681" s="562" t="s">
        <v>2886</v>
      </c>
      <c r="J681" s="595"/>
      <c r="K681" s="562" t="s">
        <v>2887</v>
      </c>
      <c r="L681" s="595"/>
      <c r="M681" s="562" t="s">
        <v>2888</v>
      </c>
      <c r="N681" s="595"/>
      <c r="O681" s="539" t="s">
        <v>2986</v>
      </c>
      <c r="P681" s="595"/>
      <c r="Q681" s="562" t="s">
        <v>146</v>
      </c>
    </row>
    <row r="682" spans="1:17" ht="17.399999999999999" x14ac:dyDescent="0.3">
      <c r="A682" s="383" t="s">
        <v>2914</v>
      </c>
      <c r="B682" s="590"/>
      <c r="C682" s="590">
        <v>21298059.5</v>
      </c>
      <c r="D682" s="590"/>
      <c r="E682" s="590">
        <v>9858149.8600000013</v>
      </c>
      <c r="F682" s="590"/>
      <c r="G682" s="590">
        <v>26342596.110000003</v>
      </c>
      <c r="H682" s="590"/>
      <c r="I682" s="590">
        <v>65239074.799999982</v>
      </c>
      <c r="J682" s="590"/>
      <c r="K682" s="590">
        <v>165101576.15999967</v>
      </c>
      <c r="L682" s="590"/>
      <c r="M682" s="590">
        <v>232299930.27999988</v>
      </c>
      <c r="N682" s="590"/>
      <c r="O682" s="590">
        <v>1370517685.6399925</v>
      </c>
      <c r="P682" s="590"/>
      <c r="Q682" s="590">
        <v>1890657072.349992</v>
      </c>
    </row>
    <row r="683" spans="1:17" ht="17.399999999999999" x14ac:dyDescent="0.3">
      <c r="A683" s="383" t="s">
        <v>2970</v>
      </c>
      <c r="B683" s="590"/>
      <c r="C683" s="590">
        <v>8572701.6199999992</v>
      </c>
      <c r="D683" s="590"/>
      <c r="E683" s="590">
        <v>14539338.93</v>
      </c>
      <c r="F683" s="590"/>
      <c r="G683" s="590">
        <v>21697696.41</v>
      </c>
      <c r="H683" s="590"/>
      <c r="I683" s="590">
        <v>79950476.199999973</v>
      </c>
      <c r="J683" s="590"/>
      <c r="K683" s="590">
        <v>189725899.79999998</v>
      </c>
      <c r="L683" s="590"/>
      <c r="M683" s="590">
        <v>259268889.54999992</v>
      </c>
      <c r="N683" s="590"/>
      <c r="O683" s="590">
        <v>1157521762.0299997</v>
      </c>
      <c r="P683" s="590"/>
      <c r="Q683" s="590">
        <v>1731276764.5399995</v>
      </c>
    </row>
    <row r="684" spans="1:17" ht="17.399999999999999" x14ac:dyDescent="0.3">
      <c r="A684" s="383" t="s">
        <v>2971</v>
      </c>
      <c r="B684" s="590"/>
      <c r="C684" s="590">
        <v>16480706.279999994</v>
      </c>
      <c r="D684" s="590"/>
      <c r="E684" s="590">
        <v>25523971.649999984</v>
      </c>
      <c r="F684" s="590"/>
      <c r="G684" s="590">
        <v>53891341.090000018</v>
      </c>
      <c r="H684" s="590"/>
      <c r="I684" s="590">
        <v>133973637.03999995</v>
      </c>
      <c r="J684" s="590"/>
      <c r="K684" s="590">
        <v>269351827.75999975</v>
      </c>
      <c r="L684" s="590"/>
      <c r="M684" s="590">
        <v>430228978.17000037</v>
      </c>
      <c r="N684" s="590"/>
      <c r="O684" s="590">
        <v>1694831215.2399924</v>
      </c>
      <c r="P684" s="590"/>
      <c r="Q684" s="590">
        <v>2624281677.2299924</v>
      </c>
    </row>
    <row r="685" spans="1:17" ht="17.399999999999999" x14ac:dyDescent="0.3">
      <c r="A685" s="383" t="s">
        <v>2972</v>
      </c>
      <c r="B685" s="590"/>
      <c r="C685" s="590">
        <v>6758096.5100000007</v>
      </c>
      <c r="D685" s="590"/>
      <c r="E685" s="590">
        <v>27489219.310000002</v>
      </c>
      <c r="F685" s="590"/>
      <c r="G685" s="590">
        <v>68354182.449999958</v>
      </c>
      <c r="H685" s="590"/>
      <c r="I685" s="590">
        <v>182428087.93999973</v>
      </c>
      <c r="J685" s="590"/>
      <c r="K685" s="590">
        <v>325430485.64999986</v>
      </c>
      <c r="L685" s="590"/>
      <c r="M685" s="590">
        <v>494506717.13999915</v>
      </c>
      <c r="N685" s="590"/>
      <c r="O685" s="590">
        <v>2005963991.0699992</v>
      </c>
      <c r="P685" s="590"/>
      <c r="Q685" s="590">
        <v>3110930780.0699978</v>
      </c>
    </row>
    <row r="686" spans="1:17" ht="17.399999999999999" x14ac:dyDescent="0.3">
      <c r="A686" s="383" t="s">
        <v>2973</v>
      </c>
      <c r="B686" s="590"/>
      <c r="C686" s="590">
        <v>5025590.75</v>
      </c>
      <c r="D686" s="590"/>
      <c r="E686" s="590">
        <v>28232000.749999996</v>
      </c>
      <c r="F686" s="590"/>
      <c r="G686" s="590">
        <v>62619881.330000013</v>
      </c>
      <c r="H686" s="590"/>
      <c r="I686" s="590">
        <v>180980848.38000003</v>
      </c>
      <c r="J686" s="590"/>
      <c r="K686" s="590">
        <v>334511705.9199999</v>
      </c>
      <c r="L686" s="590"/>
      <c r="M686" s="590">
        <v>542426896.93000114</v>
      </c>
      <c r="N686" s="590"/>
      <c r="O686" s="590">
        <v>2048915705.0100057</v>
      </c>
      <c r="P686" s="590"/>
      <c r="Q686" s="590">
        <v>3202712629.0700064</v>
      </c>
    </row>
    <row r="687" spans="1:17" ht="17.399999999999999" x14ac:dyDescent="0.3">
      <c r="A687" s="383" t="s">
        <v>2974</v>
      </c>
      <c r="B687" s="590"/>
      <c r="C687" s="590">
        <v>15038975.67</v>
      </c>
      <c r="D687" s="590"/>
      <c r="E687" s="590">
        <v>28603644.900000002</v>
      </c>
      <c r="F687" s="590"/>
      <c r="G687" s="590">
        <v>66270937.290000007</v>
      </c>
      <c r="H687" s="590"/>
      <c r="I687" s="590">
        <v>205614002.20999992</v>
      </c>
      <c r="J687" s="590"/>
      <c r="K687" s="590">
        <v>389884344.04999977</v>
      </c>
      <c r="L687" s="590"/>
      <c r="M687" s="590">
        <v>593171815.8599999</v>
      </c>
      <c r="N687" s="590"/>
      <c r="O687" s="590">
        <v>2109435964.9200053</v>
      </c>
      <c r="P687" s="590"/>
      <c r="Q687" s="590">
        <v>3408019684.9000049</v>
      </c>
    </row>
    <row r="688" spans="1:17" ht="17.399999999999999" customHeight="1" x14ac:dyDescent="0.3">
      <c r="A688" s="383" t="s">
        <v>2975</v>
      </c>
      <c r="B688" s="590"/>
      <c r="C688" s="590">
        <v>16290885.750000002</v>
      </c>
      <c r="D688" s="590"/>
      <c r="E688" s="590">
        <v>31258851.199999992</v>
      </c>
      <c r="F688" s="590"/>
      <c r="G688" s="590">
        <v>79256289.260000005</v>
      </c>
      <c r="H688" s="590"/>
      <c r="I688" s="590">
        <v>230153864.85999969</v>
      </c>
      <c r="J688" s="590"/>
      <c r="K688" s="590">
        <v>424736336.82999986</v>
      </c>
      <c r="L688" s="590"/>
      <c r="M688" s="590">
        <v>727287323.94000161</v>
      </c>
      <c r="N688" s="590"/>
      <c r="O688" s="590">
        <v>2379444979.7199979</v>
      </c>
      <c r="P688" s="590"/>
      <c r="Q688" s="590">
        <v>3888428531.559999</v>
      </c>
    </row>
    <row r="689" spans="1:17" ht="17.399999999999999" x14ac:dyDescent="0.3">
      <c r="A689" s="383" t="s">
        <v>2976</v>
      </c>
      <c r="B689" s="590"/>
      <c r="C689" s="590">
        <v>28528146.280000001</v>
      </c>
      <c r="D689" s="590"/>
      <c r="E689" s="590">
        <v>29269408.84</v>
      </c>
      <c r="F689" s="590"/>
      <c r="G689" s="590">
        <v>73667112.859999999</v>
      </c>
      <c r="H689" s="590"/>
      <c r="I689" s="590">
        <v>247927629.31999967</v>
      </c>
      <c r="J689" s="590"/>
      <c r="K689" s="590">
        <v>490482894.25000018</v>
      </c>
      <c r="L689" s="590"/>
      <c r="M689" s="590">
        <v>778910826.56000066</v>
      </c>
      <c r="N689" s="590"/>
      <c r="O689" s="590">
        <v>2543831475.2500095</v>
      </c>
      <c r="P689" s="590"/>
      <c r="Q689" s="590">
        <v>4192617493.3600101</v>
      </c>
    </row>
    <row r="690" spans="1:17" ht="18" customHeight="1" x14ac:dyDescent="0.3">
      <c r="A690" s="383" t="s">
        <v>2977</v>
      </c>
      <c r="B690" s="590"/>
      <c r="C690" s="590">
        <v>35943469.399999999</v>
      </c>
      <c r="D690" s="590"/>
      <c r="E690" s="590">
        <v>25835236.350000005</v>
      </c>
      <c r="F690" s="590"/>
      <c r="G690" s="590">
        <v>99336866.579999983</v>
      </c>
      <c r="H690" s="590"/>
      <c r="I690" s="590">
        <v>308644408.12000018</v>
      </c>
      <c r="J690" s="590"/>
      <c r="K690" s="590">
        <v>553344104.81000018</v>
      </c>
      <c r="L690" s="590"/>
      <c r="M690" s="590">
        <v>872197161.76000023</v>
      </c>
      <c r="N690" s="590"/>
      <c r="O690" s="590">
        <v>2632103427.1400108</v>
      </c>
      <c r="P690" s="590"/>
      <c r="Q690" s="590">
        <v>4527404674.1600113</v>
      </c>
    </row>
    <row r="691" spans="1:17" ht="17.399999999999999" customHeight="1" x14ac:dyDescent="0.3">
      <c r="A691" s="383" t="s">
        <v>2978</v>
      </c>
      <c r="B691" s="590"/>
      <c r="C691" s="590">
        <v>42861503.850000024</v>
      </c>
      <c r="D691" s="590"/>
      <c r="E691" s="590">
        <v>15542853.400000004</v>
      </c>
      <c r="F691" s="590"/>
      <c r="G691" s="590">
        <v>55029489.350000001</v>
      </c>
      <c r="H691" s="590"/>
      <c r="I691" s="590">
        <v>243849804.45999998</v>
      </c>
      <c r="J691" s="590"/>
      <c r="K691" s="590">
        <v>467981398.51000029</v>
      </c>
      <c r="L691" s="590"/>
      <c r="M691" s="590">
        <v>730642578.28000069</v>
      </c>
      <c r="N691" s="590"/>
      <c r="O691" s="590">
        <v>1992743304.8900001</v>
      </c>
      <c r="P691" s="590"/>
      <c r="Q691" s="590">
        <v>3548650932.7400007</v>
      </c>
    </row>
    <row r="692" spans="1:17" ht="16.2" customHeight="1" x14ac:dyDescent="0.3">
      <c r="A692" s="383" t="s">
        <v>2979</v>
      </c>
      <c r="B692" s="590"/>
      <c r="C692" s="590">
        <v>22723643.899999999</v>
      </c>
      <c r="D692" s="590"/>
      <c r="E692" s="590">
        <v>16164511.35</v>
      </c>
      <c r="F692" s="590"/>
      <c r="G692" s="590">
        <v>43776859.95000001</v>
      </c>
      <c r="H692" s="590"/>
      <c r="I692" s="590">
        <v>187993951.15000007</v>
      </c>
      <c r="J692" s="590"/>
      <c r="K692" s="590">
        <v>367400576.61999965</v>
      </c>
      <c r="L692" s="590"/>
      <c r="M692" s="590">
        <v>606532034.1400001</v>
      </c>
      <c r="N692" s="590"/>
      <c r="O692" s="590">
        <v>1533387722.9199998</v>
      </c>
      <c r="P692" s="590"/>
      <c r="Q692" s="590">
        <v>2777979300.0299997</v>
      </c>
    </row>
    <row r="693" spans="1:17" ht="16.2" customHeight="1" x14ac:dyDescent="0.3">
      <c r="A693" s="383" t="s">
        <v>2980</v>
      </c>
      <c r="B693" s="590"/>
      <c r="C693" s="590">
        <v>6683728.5000000009</v>
      </c>
      <c r="D693" s="590"/>
      <c r="E693" s="590">
        <v>6684361.4400000013</v>
      </c>
      <c r="F693" s="590"/>
      <c r="G693" s="590">
        <v>19083275.559999995</v>
      </c>
      <c r="H693" s="590"/>
      <c r="I693" s="590">
        <v>61451547.400000006</v>
      </c>
      <c r="J693" s="590"/>
      <c r="K693" s="590">
        <v>150472379.81000003</v>
      </c>
      <c r="L693" s="590"/>
      <c r="M693" s="590">
        <v>203560721.54000011</v>
      </c>
      <c r="N693" s="590"/>
      <c r="O693" s="590">
        <v>540170962.25000036</v>
      </c>
      <c r="P693" s="590"/>
      <c r="Q693" s="590">
        <v>988106976.50000048</v>
      </c>
    </row>
    <row r="694" spans="1:17" ht="16.2" customHeight="1" x14ac:dyDescent="0.3">
      <c r="A694" s="383" t="s">
        <v>2981</v>
      </c>
      <c r="B694" s="590"/>
      <c r="C694" s="590">
        <v>3524800.01</v>
      </c>
      <c r="D694" s="590"/>
      <c r="E694" s="590">
        <v>729673.85000000009</v>
      </c>
      <c r="F694" s="590"/>
      <c r="G694" s="590">
        <v>754913.02</v>
      </c>
      <c r="H694" s="590"/>
      <c r="I694" s="590">
        <v>3782846.5100000002</v>
      </c>
      <c r="J694" s="590"/>
      <c r="K694" s="590">
        <v>5093938.9799999995</v>
      </c>
      <c r="L694" s="590"/>
      <c r="M694" s="590">
        <v>9549653.9200000018</v>
      </c>
      <c r="N694" s="590"/>
      <c r="O694" s="590">
        <v>20221344.119999994</v>
      </c>
      <c r="P694" s="590"/>
      <c r="Q694" s="590">
        <v>43657170.409999996</v>
      </c>
    </row>
    <row r="695" spans="1:17" ht="16.2" customHeight="1" x14ac:dyDescent="0.3">
      <c r="A695" s="383" t="s">
        <v>2927</v>
      </c>
      <c r="B695" s="590"/>
      <c r="C695" s="590">
        <v>0</v>
      </c>
      <c r="D695" s="590"/>
      <c r="E695" s="590">
        <v>0</v>
      </c>
      <c r="F695" s="590"/>
      <c r="G695" s="590">
        <v>0</v>
      </c>
      <c r="H695" s="590"/>
      <c r="I695" s="590">
        <v>0</v>
      </c>
      <c r="J695" s="590"/>
      <c r="K695" s="590">
        <v>0</v>
      </c>
      <c r="L695" s="590"/>
      <c r="M695" s="590">
        <v>0</v>
      </c>
      <c r="N695" s="590"/>
      <c r="O695" s="590">
        <v>0</v>
      </c>
      <c r="P695" s="590"/>
      <c r="Q695" s="590">
        <v>0</v>
      </c>
    </row>
    <row r="696" spans="1:17" ht="16.2" customHeight="1" thickBot="1" x14ac:dyDescent="0.35">
      <c r="A696" s="379"/>
      <c r="B696" s="590"/>
      <c r="C696" s="591">
        <v>229730308.02000001</v>
      </c>
      <c r="D696" s="590"/>
      <c r="E696" s="591">
        <v>259731221.82999995</v>
      </c>
      <c r="F696" s="590"/>
      <c r="G696" s="591">
        <v>670081441.25999999</v>
      </c>
      <c r="H696" s="590"/>
      <c r="I696" s="591">
        <v>2131990178.3899994</v>
      </c>
      <c r="J696" s="590"/>
      <c r="K696" s="591">
        <v>4133517469.1499996</v>
      </c>
      <c r="L696" s="590"/>
      <c r="M696" s="591">
        <v>6480583528.0700035</v>
      </c>
      <c r="N696" s="590"/>
      <c r="O696" s="591">
        <v>22029089540.200008</v>
      </c>
      <c r="P696" s="590"/>
      <c r="Q696" s="591">
        <v>35934723687</v>
      </c>
    </row>
    <row r="697" spans="1:17" ht="18" thickTop="1" x14ac:dyDescent="0.3">
      <c r="A697" s="379"/>
      <c r="B697" s="419"/>
      <c r="C697" s="611"/>
      <c r="D697" s="611"/>
      <c r="E697" s="611"/>
      <c r="F697" s="611"/>
      <c r="G697" s="611"/>
      <c r="H697" s="611"/>
      <c r="I697" s="611"/>
      <c r="J697" s="611"/>
      <c r="K697" s="611"/>
      <c r="L697" s="611"/>
      <c r="M697" s="612"/>
      <c r="N697" s="611"/>
      <c r="O697" s="613"/>
      <c r="P697" s="419"/>
      <c r="Q697" s="613"/>
    </row>
    <row r="698" spans="1:17" x14ac:dyDescent="0.3">
      <c r="Q698" s="608"/>
    </row>
    <row r="699" spans="1:17" ht="17.399999999999999" customHeight="1" x14ac:dyDescent="0.3">
      <c r="A699" s="712" t="s">
        <v>2928</v>
      </c>
      <c r="B699" s="712"/>
      <c r="C699" s="712"/>
      <c r="D699" s="712"/>
      <c r="E699" s="712"/>
      <c r="F699" s="712"/>
      <c r="G699" s="712"/>
      <c r="H699" s="712"/>
      <c r="I699" s="712"/>
      <c r="J699" s="712"/>
      <c r="K699" s="712"/>
      <c r="L699" s="712"/>
      <c r="M699" s="712"/>
      <c r="Q699" s="613"/>
    </row>
    <row r="700" spans="1:17" ht="17.399999999999999" x14ac:dyDescent="0.3">
      <c r="A700" s="704"/>
      <c r="B700" s="704"/>
      <c r="C700" s="704"/>
      <c r="D700" s="704"/>
      <c r="E700" s="704"/>
      <c r="F700" s="704"/>
      <c r="G700" s="704"/>
      <c r="H700" s="704"/>
      <c r="I700" s="704"/>
      <c r="J700" s="704"/>
      <c r="K700" s="704"/>
      <c r="L700" s="704"/>
      <c r="M700" s="704"/>
      <c r="N700" s="704"/>
      <c r="O700" s="704"/>
      <c r="Q700" s="613"/>
    </row>
    <row r="701" spans="1:17" ht="0.6" customHeight="1" x14ac:dyDescent="0.3"/>
    <row r="702" spans="1:17" ht="17.399999999999999" customHeight="1" x14ac:dyDescent="0.3">
      <c r="A702" s="720" t="s">
        <v>2987</v>
      </c>
      <c r="B702" s="720"/>
      <c r="C702" s="720"/>
      <c r="D702" s="720"/>
      <c r="E702" s="720"/>
      <c r="F702" s="720"/>
      <c r="G702" s="720"/>
      <c r="H702" s="720"/>
      <c r="I702" s="720"/>
      <c r="J702" s="720"/>
      <c r="K702" s="720"/>
      <c r="L702" s="720"/>
      <c r="M702" s="720"/>
      <c r="N702" s="720"/>
      <c r="O702" s="720"/>
      <c r="P702" s="720"/>
      <c r="Q702" s="720"/>
    </row>
    <row r="703" spans="1:17" ht="177" customHeight="1" x14ac:dyDescent="0.3">
      <c r="A703" s="721" t="s">
        <v>2988</v>
      </c>
      <c r="B703" s="721"/>
      <c r="C703" s="721"/>
      <c r="D703" s="721"/>
      <c r="E703" s="721"/>
      <c r="F703" s="721"/>
      <c r="G703" s="721"/>
      <c r="H703" s="721"/>
      <c r="I703" s="721"/>
      <c r="J703" s="721"/>
      <c r="K703" s="721"/>
      <c r="L703" s="721"/>
      <c r="M703" s="721"/>
      <c r="N703" s="721"/>
      <c r="O703" s="721"/>
      <c r="P703" s="721"/>
      <c r="Q703" s="721"/>
    </row>
    <row r="704" spans="1:17" ht="342" customHeight="1" x14ac:dyDescent="0.3">
      <c r="A704" s="721"/>
      <c r="B704" s="721"/>
      <c r="C704" s="721"/>
      <c r="D704" s="721"/>
      <c r="E704" s="721"/>
      <c r="F704" s="721"/>
      <c r="G704" s="721"/>
      <c r="H704" s="721"/>
      <c r="I704" s="721"/>
      <c r="J704" s="721"/>
      <c r="K704" s="721"/>
      <c r="L704" s="721"/>
      <c r="M704" s="721"/>
      <c r="N704" s="721"/>
      <c r="O704" s="721"/>
      <c r="P704" s="721"/>
      <c r="Q704" s="721"/>
    </row>
  </sheetData>
  <mergeCells count="71">
    <mergeCell ref="A702:Q702"/>
    <mergeCell ref="A703:Q704"/>
    <mergeCell ref="E595:M595"/>
    <mergeCell ref="E615:M615"/>
    <mergeCell ref="E635:M635"/>
    <mergeCell ref="E655:M655"/>
    <mergeCell ref="A675:M675"/>
    <mergeCell ref="A700:O700"/>
    <mergeCell ref="E475:M475"/>
    <mergeCell ref="E495:M495"/>
    <mergeCell ref="E515:M515"/>
    <mergeCell ref="A310:M310"/>
    <mergeCell ref="A699:M699"/>
    <mergeCell ref="E575:M575"/>
    <mergeCell ref="I314:J314"/>
    <mergeCell ref="A367:M367"/>
    <mergeCell ref="A411:M411"/>
    <mergeCell ref="E415:M415"/>
    <mergeCell ref="E535:M535"/>
    <mergeCell ref="E555:M555"/>
    <mergeCell ref="E435:M435"/>
    <mergeCell ref="E455:M455"/>
    <mergeCell ref="C679:Q679"/>
    <mergeCell ref="A309:M309"/>
    <mergeCell ref="A199:M199"/>
    <mergeCell ref="A204:E204"/>
    <mergeCell ref="A214:M214"/>
    <mergeCell ref="A215:M215"/>
    <mergeCell ref="A250:M250"/>
    <mergeCell ref="E255:G255"/>
    <mergeCell ref="E258:G258"/>
    <mergeCell ref="A269:M269"/>
    <mergeCell ref="A270:M270"/>
    <mergeCell ref="I283:J283"/>
    <mergeCell ref="I300:J300"/>
    <mergeCell ref="A198:P198"/>
    <mergeCell ref="A143:D145"/>
    <mergeCell ref="A155:K155"/>
    <mergeCell ref="A156:O156"/>
    <mergeCell ref="A163:M163"/>
    <mergeCell ref="A165:K165"/>
    <mergeCell ref="L165:M165"/>
    <mergeCell ref="A174:M174"/>
    <mergeCell ref="A182:E182"/>
    <mergeCell ref="K185:K186"/>
    <mergeCell ref="K187:M187"/>
    <mergeCell ref="A197:M197"/>
    <mergeCell ref="A131:J131"/>
    <mergeCell ref="C85:E85"/>
    <mergeCell ref="A91:B91"/>
    <mergeCell ref="A92:B92"/>
    <mergeCell ref="A96:M96"/>
    <mergeCell ref="A97:O97"/>
    <mergeCell ref="A102:K102"/>
    <mergeCell ref="A118:K118"/>
    <mergeCell ref="A119:C119"/>
    <mergeCell ref="A123:D123"/>
    <mergeCell ref="A125:J125"/>
    <mergeCell ref="A128:D128"/>
    <mergeCell ref="C78:G78"/>
    <mergeCell ref="A4:Q4"/>
    <mergeCell ref="E16:F16"/>
    <mergeCell ref="B17:C17"/>
    <mergeCell ref="A40:E41"/>
    <mergeCell ref="A45:G45"/>
    <mergeCell ref="A46:E46"/>
    <mergeCell ref="A47:E47"/>
    <mergeCell ref="A69:Q69"/>
    <mergeCell ref="A71:Q71"/>
    <mergeCell ref="A72:Q72"/>
    <mergeCell ref="A76:G76"/>
  </mergeCells>
  <pageMargins left="0.7" right="0.7" top="0.75" bottom="0.75" header="0.3" footer="0.3"/>
  <pageSetup paperSize="9" scale="2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82" sqref="G82:G87"/>
    </sheetView>
  </sheetViews>
  <sheetFormatPr defaultColWidth="8.88671875" defaultRowHeight="14.4" outlineLevelRow="1" x14ac:dyDescent="0.3"/>
  <cols>
    <col min="1" max="1" width="13.33203125" style="66" customWidth="1"/>
    <col min="2" max="2" width="52.88671875" style="66"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722" t="s">
        <v>1524</v>
      </c>
      <c r="B1" s="722"/>
    </row>
    <row r="2" spans="1:13" ht="31.2" x14ac:dyDescent="0.3">
      <c r="A2" s="187" t="s">
        <v>1523</v>
      </c>
      <c r="B2" s="187"/>
      <c r="C2" s="64"/>
      <c r="D2" s="64"/>
      <c r="E2" s="64"/>
      <c r="F2" s="195" t="s">
        <v>2061</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1557</v>
      </c>
      <c r="D4" s="67"/>
      <c r="E4" s="67"/>
      <c r="F4" s="64"/>
      <c r="G4" s="64"/>
      <c r="H4" s="64"/>
      <c r="I4" s="77" t="s">
        <v>1516</v>
      </c>
      <c r="J4" s="123" t="s">
        <v>1223</v>
      </c>
      <c r="L4" s="64"/>
      <c r="M4" s="64"/>
    </row>
    <row r="5" spans="1:13" ht="15" thickBot="1" x14ac:dyDescent="0.35">
      <c r="H5" s="64"/>
      <c r="I5" s="141" t="s">
        <v>1225</v>
      </c>
      <c r="J5" s="66" t="s">
        <v>1226</v>
      </c>
      <c r="L5" s="64"/>
      <c r="M5" s="64"/>
    </row>
    <row r="6" spans="1:13" ht="18" x14ac:dyDescent="0.3">
      <c r="A6" s="70"/>
      <c r="B6" s="71" t="s">
        <v>1425</v>
      </c>
      <c r="C6" s="70"/>
      <c r="E6" s="72"/>
      <c r="F6" s="72"/>
      <c r="G6" s="72"/>
      <c r="H6" s="64"/>
      <c r="I6" s="141" t="s">
        <v>1228</v>
      </c>
      <c r="J6" s="66" t="s">
        <v>1229</v>
      </c>
      <c r="L6" s="64"/>
      <c r="M6" s="64"/>
    </row>
    <row r="7" spans="1:13" x14ac:dyDescent="0.3">
      <c r="B7" s="74" t="s">
        <v>1522</v>
      </c>
      <c r="H7" s="64"/>
      <c r="I7" s="141" t="s">
        <v>1231</v>
      </c>
      <c r="J7" s="66" t="s">
        <v>1232</v>
      </c>
      <c r="L7" s="64"/>
      <c r="M7" s="64"/>
    </row>
    <row r="8" spans="1:13" x14ac:dyDescent="0.3">
      <c r="B8" s="74" t="s">
        <v>1438</v>
      </c>
      <c r="H8" s="64"/>
      <c r="I8" s="141" t="s">
        <v>1514</v>
      </c>
      <c r="J8" s="66" t="s">
        <v>1515</v>
      </c>
      <c r="L8" s="64"/>
      <c r="M8" s="64"/>
    </row>
    <row r="9" spans="1:13" ht="15" thickBot="1" x14ac:dyDescent="0.35">
      <c r="B9" s="75" t="s">
        <v>1460</v>
      </c>
      <c r="H9" s="64"/>
      <c r="L9" s="64"/>
      <c r="M9" s="64"/>
    </row>
    <row r="10" spans="1:13" x14ac:dyDescent="0.3">
      <c r="B10" s="76"/>
      <c r="H10" s="64"/>
      <c r="I10" s="142" t="s">
        <v>1518</v>
      </c>
      <c r="L10" s="64"/>
      <c r="M10" s="64"/>
    </row>
    <row r="11" spans="1:13" x14ac:dyDescent="0.3">
      <c r="B11" s="76"/>
      <c r="H11" s="64"/>
      <c r="I11" s="142" t="s">
        <v>1520</v>
      </c>
      <c r="L11" s="64"/>
      <c r="M11" s="64"/>
    </row>
    <row r="12" spans="1:13" ht="36" x14ac:dyDescent="0.3">
      <c r="A12" s="77" t="s">
        <v>81</v>
      </c>
      <c r="B12" s="77" t="s">
        <v>1506</v>
      </c>
      <c r="C12" s="78"/>
      <c r="D12" s="78"/>
      <c r="E12" s="78"/>
      <c r="F12" s="78"/>
      <c r="G12" s="78"/>
      <c r="H12" s="64"/>
      <c r="L12" s="64"/>
      <c r="M12" s="64"/>
    </row>
    <row r="13" spans="1:13" ht="15" customHeight="1" x14ac:dyDescent="0.3">
      <c r="A13" s="85"/>
      <c r="B13" s="86" t="s">
        <v>1437</v>
      </c>
      <c r="C13" s="85" t="s">
        <v>1505</v>
      </c>
      <c r="D13" s="85" t="s">
        <v>1517</v>
      </c>
      <c r="E13" s="87"/>
      <c r="F13" s="88"/>
      <c r="G13" s="88"/>
      <c r="H13" s="64"/>
      <c r="L13" s="64"/>
      <c r="M13" s="64"/>
    </row>
    <row r="14" spans="1:13" x14ac:dyDescent="0.3">
      <c r="A14" s="66" t="s">
        <v>1426</v>
      </c>
      <c r="B14" s="83" t="s">
        <v>1415</v>
      </c>
      <c r="C14" s="276" t="s">
        <v>2682</v>
      </c>
      <c r="D14" s="276" t="s">
        <v>3015</v>
      </c>
      <c r="E14" s="72"/>
      <c r="F14" s="72"/>
      <c r="G14" s="72"/>
      <c r="H14" s="64"/>
      <c r="L14" s="64"/>
      <c r="M14" s="64"/>
    </row>
    <row r="15" spans="1:13" x14ac:dyDescent="0.3">
      <c r="A15" s="66" t="s">
        <v>1427</v>
      </c>
      <c r="B15" s="83" t="s">
        <v>418</v>
      </c>
      <c r="C15" s="276" t="s">
        <v>2682</v>
      </c>
      <c r="D15" s="276" t="s">
        <v>3015</v>
      </c>
      <c r="E15" s="72"/>
      <c r="F15" s="72"/>
      <c r="G15" s="72"/>
      <c r="H15" s="64"/>
      <c r="L15" s="64"/>
      <c r="M15" s="64"/>
    </row>
    <row r="16" spans="1:13" x14ac:dyDescent="0.3">
      <c r="A16" s="66" t="s">
        <v>1428</v>
      </c>
      <c r="B16" s="83" t="s">
        <v>1416</v>
      </c>
      <c r="C16" s="276" t="s">
        <v>1229</v>
      </c>
      <c r="D16" s="276"/>
      <c r="E16" s="72"/>
      <c r="F16" s="72"/>
      <c r="G16" s="72"/>
      <c r="H16" s="64"/>
      <c r="L16" s="64"/>
      <c r="M16" s="64"/>
    </row>
    <row r="17" spans="1:13" x14ac:dyDescent="0.3">
      <c r="A17" s="66" t="s">
        <v>1429</v>
      </c>
      <c r="B17" s="83" t="s">
        <v>1417</v>
      </c>
      <c r="C17" s="276" t="s">
        <v>1229</v>
      </c>
      <c r="D17" s="276"/>
      <c r="E17" s="72"/>
      <c r="F17" s="72"/>
      <c r="G17" s="72"/>
      <c r="H17" s="64"/>
      <c r="L17" s="64"/>
      <c r="M17" s="64"/>
    </row>
    <row r="18" spans="1:13" x14ac:dyDescent="0.3">
      <c r="A18" s="66" t="s">
        <v>1430</v>
      </c>
      <c r="B18" s="83" t="s">
        <v>1418</v>
      </c>
      <c r="C18" s="276" t="s">
        <v>2682</v>
      </c>
      <c r="D18" s="276" t="s">
        <v>3015</v>
      </c>
      <c r="E18" s="72"/>
      <c r="F18" s="72"/>
      <c r="G18" s="72"/>
      <c r="H18" s="64"/>
      <c r="L18" s="64"/>
      <c r="M18" s="64"/>
    </row>
    <row r="19" spans="1:13" x14ac:dyDescent="0.3">
      <c r="A19" s="66" t="s">
        <v>1431</v>
      </c>
      <c r="B19" s="83" t="s">
        <v>1419</v>
      </c>
      <c r="C19" s="276" t="s">
        <v>1229</v>
      </c>
      <c r="D19" s="276"/>
      <c r="E19" s="72"/>
      <c r="F19" s="72"/>
      <c r="G19" s="72"/>
      <c r="H19" s="64"/>
      <c r="L19" s="64"/>
      <c r="M19" s="64"/>
    </row>
    <row r="20" spans="1:13" x14ac:dyDescent="0.3">
      <c r="A20" s="66" t="s">
        <v>1432</v>
      </c>
      <c r="B20" s="83" t="s">
        <v>1420</v>
      </c>
      <c r="C20" s="276" t="s">
        <v>2682</v>
      </c>
      <c r="D20" s="276" t="s">
        <v>3015</v>
      </c>
      <c r="E20" s="72"/>
      <c r="F20" s="72"/>
      <c r="G20" s="72"/>
      <c r="H20" s="64"/>
      <c r="L20" s="64"/>
      <c r="M20" s="64"/>
    </row>
    <row r="21" spans="1:13" x14ac:dyDescent="0.3">
      <c r="A21" s="66" t="s">
        <v>1433</v>
      </c>
      <c r="B21" s="83" t="s">
        <v>1421</v>
      </c>
      <c r="C21" s="276" t="s">
        <v>2693</v>
      </c>
      <c r="D21" s="276" t="s">
        <v>3016</v>
      </c>
      <c r="E21" s="72"/>
      <c r="F21" s="72"/>
      <c r="G21" s="72"/>
      <c r="H21" s="64"/>
      <c r="L21" s="64"/>
      <c r="M21" s="64"/>
    </row>
    <row r="22" spans="1:13" x14ac:dyDescent="0.3">
      <c r="A22" s="66" t="s">
        <v>1434</v>
      </c>
      <c r="B22" s="83" t="s">
        <v>1422</v>
      </c>
      <c r="C22" s="276" t="s">
        <v>2682</v>
      </c>
      <c r="D22" s="276" t="s">
        <v>3015</v>
      </c>
      <c r="E22" s="72"/>
      <c r="F22" s="72"/>
      <c r="G22" s="72"/>
      <c r="H22" s="64"/>
      <c r="L22" s="64"/>
      <c r="M22" s="64"/>
    </row>
    <row r="23" spans="1:13" x14ac:dyDescent="0.3">
      <c r="A23" s="66" t="s">
        <v>1435</v>
      </c>
      <c r="B23" s="83" t="s">
        <v>1501</v>
      </c>
      <c r="C23" s="276" t="s">
        <v>2689</v>
      </c>
      <c r="D23" s="276" t="s">
        <v>3017</v>
      </c>
      <c r="E23" s="72"/>
      <c r="F23" s="72"/>
      <c r="G23" s="72"/>
      <c r="H23" s="64"/>
      <c r="L23" s="64"/>
      <c r="M23" s="64"/>
    </row>
    <row r="24" spans="1:13" x14ac:dyDescent="0.3">
      <c r="A24" s="66" t="s">
        <v>1503</v>
      </c>
      <c r="B24" s="83" t="s">
        <v>1502</v>
      </c>
      <c r="C24" s="276" t="s">
        <v>2690</v>
      </c>
      <c r="D24" s="276" t="s">
        <v>3018</v>
      </c>
      <c r="E24" s="72"/>
      <c r="F24" s="72"/>
      <c r="G24" s="72"/>
      <c r="H24" s="64"/>
      <c r="L24" s="64"/>
      <c r="M24" s="64"/>
    </row>
    <row r="25" spans="1:13" outlineLevel="1" x14ac:dyDescent="0.3">
      <c r="A25" s="66" t="s">
        <v>1436</v>
      </c>
      <c r="B25" s="81"/>
      <c r="E25" s="72"/>
      <c r="F25" s="72"/>
      <c r="G25" s="72"/>
      <c r="H25" s="64"/>
      <c r="L25" s="64"/>
      <c r="M25" s="64"/>
    </row>
    <row r="26" spans="1:13" outlineLevel="1" x14ac:dyDescent="0.3">
      <c r="A26" s="66" t="s">
        <v>1439</v>
      </c>
      <c r="B26" s="81"/>
      <c r="E26" s="72"/>
      <c r="F26" s="72"/>
      <c r="G26" s="72"/>
      <c r="H26" s="64"/>
      <c r="L26" s="64"/>
      <c r="M26" s="64"/>
    </row>
    <row r="27" spans="1:13" outlineLevel="1" x14ac:dyDescent="0.3">
      <c r="A27" s="66" t="s">
        <v>1440</v>
      </c>
      <c r="B27" s="81"/>
      <c r="E27" s="72"/>
      <c r="F27" s="72"/>
      <c r="G27" s="72"/>
      <c r="H27" s="64"/>
      <c r="L27" s="64"/>
      <c r="M27" s="64"/>
    </row>
    <row r="28" spans="1:13" outlineLevel="1" x14ac:dyDescent="0.3">
      <c r="A28" s="66" t="s">
        <v>1441</v>
      </c>
      <c r="B28" s="81"/>
      <c r="E28" s="72"/>
      <c r="F28" s="72"/>
      <c r="G28" s="72"/>
      <c r="H28" s="64"/>
      <c r="L28" s="64"/>
      <c r="M28" s="64"/>
    </row>
    <row r="29" spans="1:13" outlineLevel="1" x14ac:dyDescent="0.3">
      <c r="A29" s="66" t="s">
        <v>1442</v>
      </c>
      <c r="B29" s="81"/>
      <c r="E29" s="72"/>
      <c r="F29" s="72"/>
      <c r="G29" s="72"/>
      <c r="H29" s="64"/>
      <c r="L29" s="64"/>
      <c r="M29" s="64"/>
    </row>
    <row r="30" spans="1:13" outlineLevel="1" x14ac:dyDescent="0.3">
      <c r="A30" s="66" t="s">
        <v>1443</v>
      </c>
      <c r="B30" s="81"/>
      <c r="E30" s="72"/>
      <c r="F30" s="72"/>
      <c r="G30" s="72"/>
      <c r="H30" s="64"/>
      <c r="L30" s="64"/>
      <c r="M30" s="64"/>
    </row>
    <row r="31" spans="1:13" outlineLevel="1" x14ac:dyDescent="0.3">
      <c r="A31" s="66" t="s">
        <v>1444</v>
      </c>
      <c r="B31" s="81"/>
      <c r="E31" s="72"/>
      <c r="F31" s="72"/>
      <c r="G31" s="72"/>
      <c r="H31" s="64"/>
      <c r="L31" s="64"/>
      <c r="M31" s="64"/>
    </row>
    <row r="32" spans="1:13" outlineLevel="1" x14ac:dyDescent="0.3">
      <c r="A32" s="66" t="s">
        <v>1445</v>
      </c>
      <c r="B32" s="81"/>
      <c r="E32" s="72"/>
      <c r="F32" s="72"/>
      <c r="G32" s="72"/>
      <c r="H32" s="64"/>
      <c r="L32" s="64"/>
      <c r="M32" s="64"/>
    </row>
    <row r="33" spans="1:13" ht="18" x14ac:dyDescent="0.3">
      <c r="A33" s="78"/>
      <c r="B33" s="77" t="s">
        <v>1438</v>
      </c>
      <c r="C33" s="78"/>
      <c r="D33" s="78"/>
      <c r="E33" s="78"/>
      <c r="F33" s="78"/>
      <c r="G33" s="78"/>
      <c r="H33" s="64"/>
      <c r="L33" s="64"/>
      <c r="M33" s="64"/>
    </row>
    <row r="34" spans="1:13" ht="15" customHeight="1" x14ac:dyDescent="0.3">
      <c r="A34" s="85"/>
      <c r="B34" s="86" t="s">
        <v>1423</v>
      </c>
      <c r="C34" s="85" t="s">
        <v>1513</v>
      </c>
      <c r="D34" s="85" t="s">
        <v>1517</v>
      </c>
      <c r="E34" s="85" t="s">
        <v>1424</v>
      </c>
      <c r="F34" s="88"/>
      <c r="G34" s="88"/>
      <c r="H34" s="64"/>
      <c r="L34" s="64"/>
      <c r="M34" s="64"/>
    </row>
    <row r="35" spans="1:13" ht="28.8" x14ac:dyDescent="0.3">
      <c r="A35" s="66" t="s">
        <v>1461</v>
      </c>
      <c r="B35" s="278" t="s">
        <v>2682</v>
      </c>
      <c r="C35" s="276" t="s">
        <v>2684</v>
      </c>
      <c r="D35" s="276" t="s">
        <v>3015</v>
      </c>
      <c r="E35" s="276" t="s">
        <v>3019</v>
      </c>
      <c r="F35" s="140"/>
      <c r="G35" s="140"/>
      <c r="H35" s="64"/>
      <c r="L35" s="64"/>
      <c r="M35" s="64"/>
    </row>
    <row r="36" spans="1:13" ht="28.8" x14ac:dyDescent="0.3">
      <c r="A36" s="66" t="s">
        <v>1462</v>
      </c>
      <c r="B36" s="278" t="s">
        <v>2682</v>
      </c>
      <c r="C36" s="276" t="s">
        <v>2684</v>
      </c>
      <c r="D36" s="276" t="s">
        <v>3015</v>
      </c>
      <c r="E36" s="276" t="s">
        <v>3020</v>
      </c>
      <c r="H36" s="64"/>
      <c r="L36" s="64"/>
      <c r="M36" s="64"/>
    </row>
    <row r="37" spans="1:13" x14ac:dyDescent="0.3">
      <c r="A37" s="66" t="s">
        <v>1463</v>
      </c>
      <c r="B37" s="83"/>
      <c r="H37" s="64"/>
      <c r="L37" s="64"/>
      <c r="M37" s="64"/>
    </row>
    <row r="38" spans="1:13" x14ac:dyDescent="0.3">
      <c r="A38" s="66" t="s">
        <v>1464</v>
      </c>
      <c r="B38" s="83"/>
      <c r="H38" s="64"/>
      <c r="L38" s="64"/>
      <c r="M38" s="64"/>
    </row>
    <row r="39" spans="1:13" x14ac:dyDescent="0.3">
      <c r="A39" s="66" t="s">
        <v>1465</v>
      </c>
      <c r="B39" s="83"/>
      <c r="H39" s="64"/>
      <c r="L39" s="64"/>
      <c r="M39" s="64"/>
    </row>
    <row r="40" spans="1:13" x14ac:dyDescent="0.3">
      <c r="A40" s="66" t="s">
        <v>1466</v>
      </c>
      <c r="B40" s="83"/>
      <c r="H40" s="64"/>
      <c r="L40" s="64"/>
      <c r="M40" s="64"/>
    </row>
    <row r="41" spans="1:13" x14ac:dyDescent="0.3">
      <c r="A41" s="66" t="s">
        <v>1467</v>
      </c>
      <c r="B41" s="83"/>
      <c r="H41" s="64"/>
      <c r="L41" s="64"/>
      <c r="M41" s="64"/>
    </row>
    <row r="42" spans="1:13" x14ac:dyDescent="0.3">
      <c r="A42" s="66" t="s">
        <v>1468</v>
      </c>
      <c r="B42" s="83"/>
      <c r="H42" s="64"/>
      <c r="L42" s="64"/>
      <c r="M42" s="64"/>
    </row>
    <row r="43" spans="1:13" x14ac:dyDescent="0.3">
      <c r="A43" s="66" t="s">
        <v>1469</v>
      </c>
      <c r="B43" s="83"/>
      <c r="H43" s="64"/>
      <c r="L43" s="64"/>
      <c r="M43" s="64"/>
    </row>
    <row r="44" spans="1:13" x14ac:dyDescent="0.3">
      <c r="A44" s="66" t="s">
        <v>1470</v>
      </c>
      <c r="B44" s="83"/>
      <c r="H44" s="64"/>
      <c r="L44" s="64"/>
      <c r="M44" s="64"/>
    </row>
    <row r="45" spans="1:13" x14ac:dyDescent="0.3">
      <c r="A45" s="66" t="s">
        <v>1471</v>
      </c>
      <c r="B45" s="83"/>
      <c r="H45" s="64"/>
      <c r="L45" s="64"/>
      <c r="M45" s="64"/>
    </row>
    <row r="46" spans="1:13" x14ac:dyDescent="0.3">
      <c r="A46" s="66" t="s">
        <v>1472</v>
      </c>
      <c r="B46" s="83"/>
      <c r="H46" s="64"/>
      <c r="L46" s="64"/>
      <c r="M46" s="64"/>
    </row>
    <row r="47" spans="1:13" x14ac:dyDescent="0.3">
      <c r="A47" s="66" t="s">
        <v>1473</v>
      </c>
      <c r="B47" s="83"/>
      <c r="H47" s="64"/>
      <c r="L47" s="64"/>
      <c r="M47" s="64"/>
    </row>
    <row r="48" spans="1:13" x14ac:dyDescent="0.3">
      <c r="A48" s="66" t="s">
        <v>1474</v>
      </c>
      <c r="B48" s="83"/>
      <c r="H48" s="64"/>
      <c r="L48" s="64"/>
      <c r="M48" s="64"/>
    </row>
    <row r="49" spans="1:13" x14ac:dyDescent="0.3">
      <c r="A49" s="66" t="s">
        <v>1475</v>
      </c>
      <c r="B49" s="83"/>
      <c r="H49" s="64"/>
      <c r="L49" s="64"/>
      <c r="M49" s="64"/>
    </row>
    <row r="50" spans="1:13" x14ac:dyDescent="0.3">
      <c r="A50" s="66" t="s">
        <v>1476</v>
      </c>
      <c r="B50" s="83"/>
      <c r="H50" s="64"/>
      <c r="L50" s="64"/>
      <c r="M50" s="64"/>
    </row>
    <row r="51" spans="1:13" x14ac:dyDescent="0.3">
      <c r="A51" s="66" t="s">
        <v>1477</v>
      </c>
      <c r="B51" s="83"/>
      <c r="H51" s="64"/>
      <c r="L51" s="64"/>
      <c r="M51" s="64"/>
    </row>
    <row r="52" spans="1:13" x14ac:dyDescent="0.3">
      <c r="A52" s="66" t="s">
        <v>1478</v>
      </c>
      <c r="B52" s="83"/>
      <c r="H52" s="64"/>
      <c r="L52" s="64"/>
      <c r="M52" s="64"/>
    </row>
    <row r="53" spans="1:13" x14ac:dyDescent="0.3">
      <c r="A53" s="66" t="s">
        <v>1479</v>
      </c>
      <c r="B53" s="83"/>
      <c r="H53" s="64"/>
      <c r="L53" s="64"/>
      <c r="M53" s="64"/>
    </row>
    <row r="54" spans="1:13" x14ac:dyDescent="0.3">
      <c r="A54" s="66" t="s">
        <v>1480</v>
      </c>
      <c r="B54" s="83"/>
      <c r="H54" s="64"/>
      <c r="L54" s="64"/>
      <c r="M54" s="64"/>
    </row>
    <row r="55" spans="1:13" x14ac:dyDescent="0.3">
      <c r="A55" s="66" t="s">
        <v>1481</v>
      </c>
      <c r="B55" s="83"/>
      <c r="H55" s="64"/>
      <c r="L55" s="64"/>
      <c r="M55" s="64"/>
    </row>
    <row r="56" spans="1:13" x14ac:dyDescent="0.3">
      <c r="A56" s="66" t="s">
        <v>1482</v>
      </c>
      <c r="B56" s="83"/>
      <c r="H56" s="64"/>
      <c r="L56" s="64"/>
      <c r="M56" s="64"/>
    </row>
    <row r="57" spans="1:13" x14ac:dyDescent="0.3">
      <c r="A57" s="66" t="s">
        <v>1483</v>
      </c>
      <c r="B57" s="83"/>
      <c r="H57" s="64"/>
      <c r="L57" s="64"/>
      <c r="M57" s="64"/>
    </row>
    <row r="58" spans="1:13" x14ac:dyDescent="0.3">
      <c r="A58" s="66" t="s">
        <v>1484</v>
      </c>
      <c r="B58" s="83"/>
      <c r="H58" s="64"/>
      <c r="L58" s="64"/>
      <c r="M58" s="64"/>
    </row>
    <row r="59" spans="1:13" x14ac:dyDescent="0.3">
      <c r="A59" s="66" t="s">
        <v>1485</v>
      </c>
      <c r="B59" s="83"/>
      <c r="H59" s="64"/>
      <c r="L59" s="64"/>
      <c r="M59" s="64"/>
    </row>
    <row r="60" spans="1:13" outlineLevel="1" x14ac:dyDescent="0.3">
      <c r="A60" s="66" t="s">
        <v>1446</v>
      </c>
      <c r="B60" s="83"/>
      <c r="E60" s="83"/>
      <c r="F60" s="83"/>
      <c r="G60" s="83"/>
      <c r="H60" s="64"/>
      <c r="L60" s="64"/>
      <c r="M60" s="64"/>
    </row>
    <row r="61" spans="1:13" outlineLevel="1" x14ac:dyDescent="0.3">
      <c r="A61" s="66" t="s">
        <v>1447</v>
      </c>
      <c r="B61" s="83"/>
      <c r="E61" s="83"/>
      <c r="F61" s="83"/>
      <c r="G61" s="83"/>
      <c r="H61" s="64"/>
      <c r="L61" s="64"/>
      <c r="M61" s="64"/>
    </row>
    <row r="62" spans="1:13" outlineLevel="1" x14ac:dyDescent="0.3">
      <c r="A62" s="66" t="s">
        <v>1448</v>
      </c>
      <c r="B62" s="83"/>
      <c r="E62" s="83"/>
      <c r="F62" s="83"/>
      <c r="G62" s="83"/>
      <c r="H62" s="64"/>
      <c r="L62" s="64"/>
      <c r="M62" s="64"/>
    </row>
    <row r="63" spans="1:13" outlineLevel="1" x14ac:dyDescent="0.3">
      <c r="A63" s="66" t="s">
        <v>1449</v>
      </c>
      <c r="B63" s="83"/>
      <c r="E63" s="83"/>
      <c r="F63" s="83"/>
      <c r="G63" s="83"/>
      <c r="H63" s="64"/>
      <c r="L63" s="64"/>
      <c r="M63" s="64"/>
    </row>
    <row r="64" spans="1:13" outlineLevel="1" x14ac:dyDescent="0.3">
      <c r="A64" s="66" t="s">
        <v>1450</v>
      </c>
      <c r="B64" s="83"/>
      <c r="E64" s="83"/>
      <c r="F64" s="83"/>
      <c r="G64" s="83"/>
      <c r="H64" s="64"/>
      <c r="L64" s="64"/>
      <c r="M64" s="64"/>
    </row>
    <row r="65" spans="1:14" outlineLevel="1" x14ac:dyDescent="0.3">
      <c r="A65" s="66" t="s">
        <v>1451</v>
      </c>
      <c r="B65" s="83"/>
      <c r="E65" s="83"/>
      <c r="F65" s="83"/>
      <c r="G65" s="83"/>
      <c r="H65" s="64"/>
      <c r="L65" s="64"/>
      <c r="M65" s="64"/>
    </row>
    <row r="66" spans="1:14" outlineLevel="1" x14ac:dyDescent="0.3">
      <c r="A66" s="66" t="s">
        <v>1452</v>
      </c>
      <c r="B66" s="83"/>
      <c r="E66" s="83"/>
      <c r="F66" s="83"/>
      <c r="G66" s="83"/>
      <c r="H66" s="64"/>
      <c r="L66" s="64"/>
      <c r="M66" s="64"/>
    </row>
    <row r="67" spans="1:14" outlineLevel="1" x14ac:dyDescent="0.3">
      <c r="A67" s="66" t="s">
        <v>1453</v>
      </c>
      <c r="B67" s="83"/>
      <c r="E67" s="83"/>
      <c r="F67" s="83"/>
      <c r="G67" s="83"/>
      <c r="H67" s="64"/>
      <c r="L67" s="64"/>
      <c r="M67" s="64"/>
    </row>
    <row r="68" spans="1:14" outlineLevel="1" x14ac:dyDescent="0.3">
      <c r="A68" s="66" t="s">
        <v>1454</v>
      </c>
      <c r="B68" s="83"/>
      <c r="E68" s="83"/>
      <c r="F68" s="83"/>
      <c r="G68" s="83"/>
      <c r="H68" s="64"/>
      <c r="L68" s="64"/>
      <c r="M68" s="64"/>
    </row>
    <row r="69" spans="1:14" outlineLevel="1" x14ac:dyDescent="0.3">
      <c r="A69" s="66" t="s">
        <v>1455</v>
      </c>
      <c r="B69" s="83"/>
      <c r="E69" s="83"/>
      <c r="F69" s="83"/>
      <c r="G69" s="83"/>
      <c r="H69" s="64"/>
      <c r="L69" s="64"/>
      <c r="M69" s="64"/>
    </row>
    <row r="70" spans="1:14" outlineLevel="1" x14ac:dyDescent="0.3">
      <c r="A70" s="66" t="s">
        <v>1456</v>
      </c>
      <c r="B70" s="83"/>
      <c r="E70" s="83"/>
      <c r="F70" s="83"/>
      <c r="G70" s="83"/>
      <c r="H70" s="64"/>
      <c r="L70" s="64"/>
      <c r="M70" s="64"/>
    </row>
    <row r="71" spans="1:14" outlineLevel="1" x14ac:dyDescent="0.3">
      <c r="A71" s="66" t="s">
        <v>1457</v>
      </c>
      <c r="B71" s="83"/>
      <c r="E71" s="83"/>
      <c r="F71" s="83"/>
      <c r="G71" s="83"/>
      <c r="H71" s="64"/>
      <c r="L71" s="64"/>
      <c r="M71" s="64"/>
    </row>
    <row r="72" spans="1:14" outlineLevel="1" x14ac:dyDescent="0.3">
      <c r="A72" s="66" t="s">
        <v>1458</v>
      </c>
      <c r="B72" s="83"/>
      <c r="E72" s="83"/>
      <c r="F72" s="83"/>
      <c r="G72" s="83"/>
      <c r="H72" s="64"/>
      <c r="L72" s="64"/>
      <c r="M72" s="64"/>
    </row>
    <row r="73" spans="1:14" ht="36" x14ac:dyDescent="0.3">
      <c r="A73" s="78"/>
      <c r="B73" s="77" t="s">
        <v>1460</v>
      </c>
      <c r="C73" s="78"/>
      <c r="D73" s="78"/>
      <c r="E73" s="78"/>
      <c r="F73" s="78"/>
      <c r="G73" s="78"/>
      <c r="H73" s="64"/>
    </row>
    <row r="74" spans="1:14" ht="15" customHeight="1" x14ac:dyDescent="0.3">
      <c r="A74" s="85"/>
      <c r="B74" s="86" t="s">
        <v>803</v>
      </c>
      <c r="C74" s="85" t="s">
        <v>1521</v>
      </c>
      <c r="D74" s="85"/>
      <c r="E74" s="88"/>
      <c r="F74" s="88"/>
      <c r="G74" s="88"/>
      <c r="H74" s="96"/>
      <c r="I74" s="96"/>
      <c r="J74" s="96"/>
      <c r="K74" s="96"/>
      <c r="L74" s="96"/>
      <c r="M74" s="96"/>
      <c r="N74" s="96"/>
    </row>
    <row r="75" spans="1:14" x14ac:dyDescent="0.3">
      <c r="A75" s="66" t="s">
        <v>1486</v>
      </c>
      <c r="B75" s="66" t="s">
        <v>1504</v>
      </c>
      <c r="C75" s="634">
        <v>23.638010760611628</v>
      </c>
      <c r="H75" s="64"/>
    </row>
    <row r="76" spans="1:14" x14ac:dyDescent="0.3">
      <c r="A76" s="66" t="s">
        <v>1487</v>
      </c>
      <c r="B76" s="66" t="s">
        <v>1519</v>
      </c>
      <c r="C76" s="634">
        <v>32.561989239388375</v>
      </c>
      <c r="H76" s="64"/>
    </row>
    <row r="77" spans="1:14" outlineLevel="1" x14ac:dyDescent="0.3">
      <c r="A77" s="66" t="s">
        <v>1488</v>
      </c>
      <c r="H77" s="64"/>
    </row>
    <row r="78" spans="1:14" outlineLevel="1" x14ac:dyDescent="0.3">
      <c r="A78" s="66" t="s">
        <v>1489</v>
      </c>
      <c r="H78" s="64"/>
    </row>
    <row r="79" spans="1:14" outlineLevel="1" x14ac:dyDescent="0.3">
      <c r="A79" s="66" t="s">
        <v>1490</v>
      </c>
      <c r="H79" s="64"/>
    </row>
    <row r="80" spans="1:14" outlineLevel="1" x14ac:dyDescent="0.3">
      <c r="A80" s="66" t="s">
        <v>1491</v>
      </c>
      <c r="H80" s="64"/>
    </row>
    <row r="81" spans="1:8" x14ac:dyDescent="0.3">
      <c r="A81" s="85"/>
      <c r="B81" s="86" t="s">
        <v>1492</v>
      </c>
      <c r="C81" s="85" t="s">
        <v>498</v>
      </c>
      <c r="D81" s="85" t="s">
        <v>499</v>
      </c>
      <c r="E81" s="88" t="s">
        <v>815</v>
      </c>
      <c r="F81" s="88" t="s">
        <v>1000</v>
      </c>
      <c r="G81" s="88" t="s">
        <v>1512</v>
      </c>
      <c r="H81" s="64"/>
    </row>
    <row r="82" spans="1:8" x14ac:dyDescent="0.3">
      <c r="A82" s="66" t="s">
        <v>1493</v>
      </c>
      <c r="B82" s="276" t="s">
        <v>1578</v>
      </c>
      <c r="C82" s="619">
        <v>0.99629037553533839</v>
      </c>
      <c r="D82" s="283" t="s">
        <v>1226</v>
      </c>
      <c r="E82" s="283" t="s">
        <v>1226</v>
      </c>
      <c r="F82" s="283" t="s">
        <v>1226</v>
      </c>
      <c r="G82" s="635">
        <v>0.99629037553533839</v>
      </c>
      <c r="H82" s="64"/>
    </row>
    <row r="83" spans="1:8" x14ac:dyDescent="0.3">
      <c r="A83" s="66" t="s">
        <v>1494</v>
      </c>
      <c r="B83" s="276" t="s">
        <v>1509</v>
      </c>
      <c r="C83" s="619">
        <v>1.8280370892002848E-3</v>
      </c>
      <c r="D83" s="66" t="s">
        <v>1226</v>
      </c>
      <c r="E83" s="66" t="s">
        <v>1226</v>
      </c>
      <c r="F83" s="66" t="s">
        <v>1226</v>
      </c>
      <c r="G83" s="635">
        <v>1.8280370892002848E-3</v>
      </c>
      <c r="H83" s="64"/>
    </row>
    <row r="84" spans="1:8" x14ac:dyDescent="0.3">
      <c r="A84" s="66" t="s">
        <v>1495</v>
      </c>
      <c r="B84" s="276" t="s">
        <v>1507</v>
      </c>
      <c r="C84" s="619">
        <v>6.5174457146230098E-4</v>
      </c>
      <c r="D84" s="66" t="s">
        <v>1226</v>
      </c>
      <c r="E84" s="66" t="s">
        <v>1226</v>
      </c>
      <c r="F84" s="66" t="s">
        <v>1226</v>
      </c>
      <c r="G84" s="635">
        <v>6.5174457146230098E-4</v>
      </c>
      <c r="H84" s="64"/>
    </row>
    <row r="85" spans="1:8" x14ac:dyDescent="0.3">
      <c r="A85" s="66" t="s">
        <v>1496</v>
      </c>
      <c r="B85" s="276" t="s">
        <v>1508</v>
      </c>
      <c r="C85" s="619">
        <v>5.9999999999999995E-4</v>
      </c>
      <c r="D85" s="66" t="s">
        <v>1226</v>
      </c>
      <c r="E85" s="66" t="s">
        <v>1226</v>
      </c>
      <c r="F85" s="66" t="s">
        <v>1226</v>
      </c>
      <c r="G85" s="635">
        <v>5.9999999999999995E-4</v>
      </c>
      <c r="H85" s="64"/>
    </row>
    <row r="86" spans="1:8" x14ac:dyDescent="0.3">
      <c r="A86" s="66" t="s">
        <v>1511</v>
      </c>
      <c r="B86" s="276" t="s">
        <v>1510</v>
      </c>
      <c r="C86" s="619">
        <v>5.9999999999999995E-4</v>
      </c>
      <c r="D86" s="66" t="s">
        <v>1226</v>
      </c>
      <c r="E86" s="66" t="s">
        <v>1226</v>
      </c>
      <c r="F86" s="66" t="s">
        <v>1226</v>
      </c>
      <c r="G86" s="635">
        <v>5.9999999999999995E-4</v>
      </c>
      <c r="H86" s="64"/>
    </row>
    <row r="87" spans="1:8" outlineLevel="1" x14ac:dyDescent="0.3">
      <c r="A87" s="66" t="s">
        <v>1497</v>
      </c>
      <c r="B87" s="276" t="s">
        <v>3021</v>
      </c>
      <c r="C87" s="619">
        <v>1.2298428017685841E-3</v>
      </c>
      <c r="D87" s="66" t="s">
        <v>1226</v>
      </c>
      <c r="E87" s="66" t="s">
        <v>1226</v>
      </c>
      <c r="F87" s="66" t="s">
        <v>1226</v>
      </c>
      <c r="G87" s="635">
        <v>1.2298428017685841E-3</v>
      </c>
      <c r="H87" s="64"/>
    </row>
    <row r="88" spans="1:8" outlineLevel="1" x14ac:dyDescent="0.3">
      <c r="A88" s="66" t="s">
        <v>1498</v>
      </c>
      <c r="H88" s="64"/>
    </row>
    <row r="89" spans="1:8" outlineLevel="1" x14ac:dyDescent="0.3">
      <c r="A89" s="66" t="s">
        <v>1499</v>
      </c>
      <c r="H89" s="64"/>
    </row>
    <row r="90" spans="1:8" outlineLevel="1" x14ac:dyDescent="0.3">
      <c r="A90" s="66" t="s">
        <v>1500</v>
      </c>
      <c r="C90" s="653"/>
      <c r="E90" s="655"/>
      <c r="H90" s="64"/>
    </row>
    <row r="91" spans="1:8" x14ac:dyDescent="0.3">
      <c r="B91" s="653"/>
      <c r="C91" s="653"/>
      <c r="D91" s="653"/>
      <c r="E91" s="653"/>
      <c r="F91" s="653"/>
      <c r="H91" s="64"/>
    </row>
    <row r="92" spans="1:8" x14ac:dyDescent="0.3">
      <c r="B92" s="653"/>
      <c r="C92" s="654"/>
      <c r="E92" s="656"/>
      <c r="H92" s="64"/>
    </row>
    <row r="93" spans="1:8" x14ac:dyDescent="0.3">
      <c r="B93" s="653"/>
      <c r="C93" s="654"/>
      <c r="D93" s="619"/>
      <c r="E93" s="619"/>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formatCells="0" formatColumns="0" formatRows="0" insertHyperlinks="0" sort="0" autoFilter="0" pivotTables="0"/>
  <protectedRanges>
    <protectedRange sqref="C4 B37:E72 B77:B80 B88:B90 C75:C80 C82:G90 E91" name="Optional ECBECAIs"/>
    <protectedRange sqref="C14:D24" name="Optional ECBECAIs_1"/>
    <protectedRange sqref="B35:E36" name="Optional ECBECAIs_2"/>
    <protectedRange sqref="B87" name="Optional ECBECAIs_3"/>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topLeftCell="A240" zoomScaleNormal="100" workbookViewId="0">
      <selection activeCell="C377" sqref="C377:D380"/>
    </sheetView>
  </sheetViews>
  <sheetFormatPr defaultRowHeight="14.4" x14ac:dyDescent="0.3"/>
  <cols>
    <col min="1" max="1" width="13.33203125" customWidth="1"/>
    <col min="2" max="2" width="60.5546875" bestFit="1" customWidth="1"/>
    <col min="3" max="7" width="41" customWidth="1"/>
  </cols>
  <sheetData>
    <row r="1" spans="1:7" ht="45" customHeight="1" x14ac:dyDescent="0.3">
      <c r="A1" s="722" t="s">
        <v>1524</v>
      </c>
      <c r="B1" s="722"/>
    </row>
    <row r="2" spans="1:7" ht="31.2" x14ac:dyDescent="0.3">
      <c r="A2" s="187" t="s">
        <v>2506</v>
      </c>
      <c r="B2" s="187"/>
      <c r="C2" s="64"/>
      <c r="D2" s="64"/>
      <c r="E2" s="64"/>
      <c r="F2" s="220" t="s">
        <v>2061</v>
      </c>
      <c r="G2" s="99"/>
    </row>
    <row r="3" spans="1:7" ht="15" thickBot="1" x14ac:dyDescent="0.35">
      <c r="A3" s="64"/>
      <c r="B3" s="65"/>
      <c r="C3" s="65"/>
      <c r="D3" s="64"/>
      <c r="E3" s="64"/>
      <c r="F3" s="64"/>
      <c r="G3" s="64"/>
    </row>
    <row r="4" spans="1:7" ht="18.600000000000001" thickBot="1" x14ac:dyDescent="0.35">
      <c r="A4" s="225"/>
      <c r="B4" s="226" t="s">
        <v>71</v>
      </c>
      <c r="C4" s="227" t="s">
        <v>72</v>
      </c>
      <c r="D4" s="225"/>
      <c r="E4" s="225"/>
      <c r="F4" s="223"/>
      <c r="G4" s="223"/>
    </row>
    <row r="5" spans="1:7" x14ac:dyDescent="0.3">
      <c r="A5" s="224"/>
      <c r="B5" s="224"/>
      <c r="C5" s="224"/>
      <c r="D5" s="224"/>
      <c r="E5" s="224"/>
      <c r="F5" s="224"/>
      <c r="G5" s="224"/>
    </row>
    <row r="6" spans="1:7" ht="18" x14ac:dyDescent="0.3">
      <c r="A6" s="228"/>
      <c r="B6" s="724" t="s">
        <v>2507</v>
      </c>
      <c r="C6" s="725"/>
      <c r="D6" s="283"/>
      <c r="E6" s="229"/>
      <c r="F6" s="229"/>
      <c r="G6" s="229"/>
    </row>
    <row r="7" spans="1:7" x14ac:dyDescent="0.3">
      <c r="A7" s="335"/>
      <c r="B7" s="726" t="s">
        <v>1661</v>
      </c>
      <c r="C7" s="726"/>
      <c r="D7" s="332"/>
      <c r="E7" s="224"/>
      <c r="F7" s="224"/>
      <c r="G7" s="224"/>
    </row>
    <row r="8" spans="1:7" x14ac:dyDescent="0.3">
      <c r="A8" s="224"/>
      <c r="B8" s="727" t="s">
        <v>1662</v>
      </c>
      <c r="C8" s="728"/>
      <c r="D8" s="332"/>
      <c r="E8" s="224"/>
      <c r="F8" s="224"/>
      <c r="G8" s="224"/>
    </row>
    <row r="9" spans="1:7" x14ac:dyDescent="0.3">
      <c r="A9" s="224"/>
      <c r="B9" s="729" t="s">
        <v>1663</v>
      </c>
      <c r="C9" s="730"/>
      <c r="D9" s="332"/>
      <c r="E9" s="224"/>
      <c r="F9" s="224"/>
      <c r="G9" s="224"/>
    </row>
    <row r="10" spans="1:7" ht="15" thickBot="1" x14ac:dyDescent="0.35">
      <c r="A10" s="224"/>
      <c r="B10" s="731" t="s">
        <v>1664</v>
      </c>
      <c r="C10" s="732"/>
      <c r="D10" s="283"/>
      <c r="E10" s="224"/>
      <c r="F10" s="224"/>
      <c r="G10" s="224"/>
    </row>
    <row r="11" spans="1:7" x14ac:dyDescent="0.3">
      <c r="A11" s="224"/>
      <c r="B11" s="334"/>
      <c r="C11" s="333"/>
      <c r="D11" s="224"/>
      <c r="E11" s="224"/>
      <c r="F11" s="224"/>
      <c r="G11" s="224"/>
    </row>
    <row r="12" spans="1:7" x14ac:dyDescent="0.3">
      <c r="A12" s="224"/>
      <c r="B12" s="230"/>
      <c r="C12" s="224"/>
      <c r="D12" s="224"/>
      <c r="E12" s="224"/>
      <c r="F12" s="224"/>
      <c r="G12" s="224"/>
    </row>
    <row r="13" spans="1:7" x14ac:dyDescent="0.3">
      <c r="A13" s="224"/>
      <c r="B13" s="230"/>
      <c r="C13" s="224"/>
      <c r="D13" s="224"/>
      <c r="E13" s="224"/>
      <c r="F13" s="224"/>
      <c r="G13" s="224"/>
    </row>
    <row r="14" spans="1:7" ht="18.75" customHeight="1" x14ac:dyDescent="0.3">
      <c r="A14" s="77"/>
      <c r="B14" s="723" t="s">
        <v>1661</v>
      </c>
      <c r="C14" s="723"/>
      <c r="D14" s="77"/>
      <c r="E14" s="77"/>
      <c r="F14" s="77"/>
      <c r="G14" s="77"/>
    </row>
    <row r="15" spans="1:7" x14ac:dyDescent="0.3">
      <c r="A15" s="85"/>
      <c r="B15" s="85" t="s">
        <v>1665</v>
      </c>
      <c r="C15" s="85" t="s">
        <v>111</v>
      </c>
      <c r="D15" s="85" t="s">
        <v>1666</v>
      </c>
      <c r="E15" s="85"/>
      <c r="F15" s="85" t="s">
        <v>1667</v>
      </c>
      <c r="G15" s="85" t="s">
        <v>1668</v>
      </c>
    </row>
    <row r="16" spans="1:7" x14ac:dyDescent="0.3">
      <c r="A16" s="224" t="s">
        <v>1669</v>
      </c>
      <c r="B16" s="222" t="s">
        <v>1670</v>
      </c>
      <c r="C16" s="338" t="s">
        <v>83</v>
      </c>
      <c r="D16" s="339" t="s">
        <v>83</v>
      </c>
      <c r="E16" s="221"/>
      <c r="F16" s="251" t="str">
        <f>IF(OR('B1. HTT Mortgage Assets'!$C$15=0,C16="[For completion]"),"",C16/'B1. HTT Mortgage Assets'!$C$15)</f>
        <v/>
      </c>
      <c r="G16" s="251" t="str">
        <f>IF(OR('B1. HTT Mortgage Assets'!$F$28=0,D16="[For completion]"),"",D16/'B1. HTT Mortgage Assets'!$F$28)</f>
        <v/>
      </c>
    </row>
    <row r="17" spans="1:7" x14ac:dyDescent="0.3">
      <c r="A17" s="224" t="s">
        <v>1672</v>
      </c>
      <c r="B17" s="241" t="s">
        <v>2418</v>
      </c>
      <c r="C17" s="338" t="s">
        <v>83</v>
      </c>
      <c r="D17" s="339" t="s">
        <v>83</v>
      </c>
      <c r="E17" s="221"/>
      <c r="F17" s="251" t="str">
        <f>IF(OR('B1. HTT Mortgage Assets'!$C$15=0,C17="[For completion]"),"",C17/'B1. HTT Mortgage Assets'!$C$15)</f>
        <v/>
      </c>
      <c r="G17" s="251" t="str">
        <f>IF(OR('B1. HTT Mortgage Assets'!$F$28=0,D17="[For completion]"),"",D17/'B1. HTT Mortgage Assets'!$F$28)</f>
        <v/>
      </c>
    </row>
    <row r="18" spans="1:7" x14ac:dyDescent="0.3">
      <c r="A18" s="224" t="s">
        <v>1673</v>
      </c>
      <c r="B18" s="241" t="s">
        <v>1675</v>
      </c>
      <c r="C18" s="338" t="s">
        <v>83</v>
      </c>
      <c r="D18" s="339" t="s">
        <v>83</v>
      </c>
      <c r="E18" s="221"/>
      <c r="F18" s="251" t="str">
        <f>IF(OR('B1. HTT Mortgage Assets'!$C$15=0,C18="[For completion]"),"",C18/'B1. HTT Mortgage Assets'!$C$15)</f>
        <v/>
      </c>
      <c r="G18" s="251" t="str">
        <f>IF(OR('B1. HTT Mortgage Assets'!$F$28=0,D18="[For completion]"),"",D18/'B1. HTT Mortgage Assets'!$F$28)</f>
        <v/>
      </c>
    </row>
    <row r="19" spans="1:7" x14ac:dyDescent="0.3">
      <c r="A19" s="283" t="s">
        <v>1674</v>
      </c>
      <c r="B19" s="241" t="s">
        <v>2024</v>
      </c>
      <c r="C19" s="257">
        <f>SUM(C16:C18)</f>
        <v>0</v>
      </c>
      <c r="D19" s="255">
        <v>0</v>
      </c>
      <c r="E19" s="221"/>
      <c r="F19" s="251">
        <v>0</v>
      </c>
      <c r="G19" s="251">
        <v>0</v>
      </c>
    </row>
    <row r="20" spans="1:7" x14ac:dyDescent="0.3">
      <c r="A20" s="241" t="s">
        <v>2484</v>
      </c>
      <c r="B20" s="238" t="s">
        <v>148</v>
      </c>
      <c r="C20" s="340"/>
      <c r="D20" s="340"/>
      <c r="E20" s="221"/>
      <c r="F20" s="241"/>
      <c r="G20" s="241"/>
    </row>
    <row r="21" spans="1:7" x14ac:dyDescent="0.3">
      <c r="A21" s="241" t="s">
        <v>2485</v>
      </c>
      <c r="B21" s="238" t="s">
        <v>148</v>
      </c>
      <c r="C21" s="340"/>
      <c r="D21" s="340"/>
      <c r="E21" s="221"/>
      <c r="F21" s="241"/>
      <c r="G21" s="241"/>
    </row>
    <row r="22" spans="1:7" x14ac:dyDescent="0.3">
      <c r="A22" s="241" t="s">
        <v>2486</v>
      </c>
      <c r="B22" s="238" t="s">
        <v>148</v>
      </c>
      <c r="C22" s="340"/>
      <c r="D22" s="340"/>
      <c r="E22" s="221"/>
      <c r="F22" s="241"/>
      <c r="G22" s="241"/>
    </row>
    <row r="23" spans="1:7" x14ac:dyDescent="0.3">
      <c r="A23" s="241" t="s">
        <v>2487</v>
      </c>
      <c r="B23" s="238" t="s">
        <v>148</v>
      </c>
      <c r="C23" s="340"/>
      <c r="D23" s="340"/>
      <c r="E23" s="221"/>
      <c r="F23" s="241"/>
      <c r="G23" s="241"/>
    </row>
    <row r="24" spans="1:7" x14ac:dyDescent="0.3">
      <c r="A24" s="241" t="s">
        <v>2488</v>
      </c>
      <c r="B24" s="238" t="s">
        <v>148</v>
      </c>
      <c r="C24" s="340"/>
      <c r="D24" s="340"/>
      <c r="E24" s="221"/>
      <c r="F24" s="241"/>
      <c r="G24" s="241"/>
    </row>
    <row r="25" spans="1:7" ht="18" x14ac:dyDescent="0.3">
      <c r="A25" s="77"/>
      <c r="B25" s="723" t="s">
        <v>1662</v>
      </c>
      <c r="C25" s="723"/>
      <c r="D25" s="77"/>
      <c r="E25" s="77"/>
      <c r="F25" s="77"/>
      <c r="G25" s="77"/>
    </row>
    <row r="26" spans="1:7" x14ac:dyDescent="0.3">
      <c r="A26" s="85"/>
      <c r="B26" s="85" t="s">
        <v>1676</v>
      </c>
      <c r="C26" s="85" t="s">
        <v>111</v>
      </c>
      <c r="D26" s="85"/>
      <c r="E26" s="85"/>
      <c r="F26" s="85" t="s">
        <v>1677</v>
      </c>
      <c r="G26" s="85"/>
    </row>
    <row r="27" spans="1:7" x14ac:dyDescent="0.3">
      <c r="A27" s="234" t="s">
        <v>1678</v>
      </c>
      <c r="B27" s="234" t="s">
        <v>469</v>
      </c>
      <c r="C27" s="341" t="s">
        <v>83</v>
      </c>
      <c r="D27" s="252"/>
      <c r="E27" s="234"/>
      <c r="F27" s="251" t="str">
        <f>IF($C$30=0,"",IF(C27="[For completion]","",C27/$C$30))</f>
        <v/>
      </c>
      <c r="G27" s="221"/>
    </row>
    <row r="28" spans="1:7" x14ac:dyDescent="0.3">
      <c r="A28" s="234" t="s">
        <v>1679</v>
      </c>
      <c r="B28" s="234" t="s">
        <v>471</v>
      </c>
      <c r="C28" s="341" t="s">
        <v>83</v>
      </c>
      <c r="D28" s="252"/>
      <c r="E28" s="234"/>
      <c r="F28" s="251" t="str">
        <f t="shared" ref="F28:F29" si="0">IF($C$30=0,"",IF(C28="[For completion]","",C28/$C$30))</f>
        <v/>
      </c>
      <c r="G28" s="221"/>
    </row>
    <row r="29" spans="1:7" x14ac:dyDescent="0.3">
      <c r="A29" s="234" t="s">
        <v>1680</v>
      </c>
      <c r="B29" s="234" t="s">
        <v>144</v>
      </c>
      <c r="C29" s="341" t="s">
        <v>83</v>
      </c>
      <c r="D29" s="252"/>
      <c r="E29" s="234"/>
      <c r="F29" s="251" t="str">
        <f t="shared" si="0"/>
        <v/>
      </c>
      <c r="G29" s="221"/>
    </row>
    <row r="30" spans="1:7" x14ac:dyDescent="0.3">
      <c r="A30" s="234" t="s">
        <v>1681</v>
      </c>
      <c r="B30" s="236" t="s">
        <v>146</v>
      </c>
      <c r="C30" s="252">
        <f>SUM(C27:C29)</f>
        <v>0</v>
      </c>
      <c r="D30" s="234"/>
      <c r="E30" s="234"/>
      <c r="F30" s="249">
        <v>0</v>
      </c>
      <c r="G30" s="221"/>
    </row>
    <row r="31" spans="1:7" x14ac:dyDescent="0.3">
      <c r="A31" s="234" t="s">
        <v>1682</v>
      </c>
      <c r="B31" s="238" t="s">
        <v>1408</v>
      </c>
      <c r="C31" s="341"/>
      <c r="D31" s="234"/>
      <c r="E31" s="234"/>
      <c r="F31" s="251" t="str">
        <f>IF($C$30=0,"",IF(C31="[For completion]","",C31/$C$30))</f>
        <v/>
      </c>
      <c r="G31" s="221"/>
    </row>
    <row r="32" spans="1:7" x14ac:dyDescent="0.3">
      <c r="A32" s="234" t="s">
        <v>1683</v>
      </c>
      <c r="B32" s="238" t="s">
        <v>2489</v>
      </c>
      <c r="C32" s="341"/>
      <c r="D32" s="234"/>
      <c r="E32" s="234"/>
      <c r="F32" s="251" t="str">
        <f t="shared" ref="F32:F39" si="1">IF($C$30=0,"",IF(C32="[For completion]","",C32/$C$30))</f>
        <v/>
      </c>
      <c r="G32" s="72"/>
    </row>
    <row r="33" spans="1:7" x14ac:dyDescent="0.3">
      <c r="A33" s="234" t="s">
        <v>1684</v>
      </c>
      <c r="B33" s="238" t="s">
        <v>2490</v>
      </c>
      <c r="C33" s="341"/>
      <c r="D33" s="234"/>
      <c r="E33" s="234"/>
      <c r="F33" s="251" t="str">
        <f>IF($C$30=0,"",IF(C33="[For completion]","",C33/$C$30))</f>
        <v/>
      </c>
      <c r="G33" s="72"/>
    </row>
    <row r="34" spans="1:7" x14ac:dyDescent="0.3">
      <c r="A34" s="234" t="s">
        <v>1685</v>
      </c>
      <c r="B34" s="238" t="s">
        <v>2491</v>
      </c>
      <c r="C34" s="341"/>
      <c r="D34" s="234"/>
      <c r="E34" s="234"/>
      <c r="F34" s="251" t="str">
        <f t="shared" si="1"/>
        <v/>
      </c>
      <c r="G34" s="72"/>
    </row>
    <row r="35" spans="1:7" x14ac:dyDescent="0.3">
      <c r="A35" s="234" t="s">
        <v>1686</v>
      </c>
      <c r="B35" s="238" t="s">
        <v>2025</v>
      </c>
      <c r="C35" s="341"/>
      <c r="D35" s="234"/>
      <c r="E35" s="234"/>
      <c r="F35" s="251" t="str">
        <f t="shared" si="1"/>
        <v/>
      </c>
      <c r="G35" s="72"/>
    </row>
    <row r="36" spans="1:7" x14ac:dyDescent="0.3">
      <c r="A36" s="234" t="s">
        <v>1687</v>
      </c>
      <c r="B36" s="238" t="s">
        <v>2492</v>
      </c>
      <c r="C36" s="341"/>
      <c r="D36" s="234"/>
      <c r="E36" s="234"/>
      <c r="F36" s="251" t="str">
        <f t="shared" si="1"/>
        <v/>
      </c>
      <c r="G36" s="229"/>
    </row>
    <row r="37" spans="1:7" x14ac:dyDescent="0.3">
      <c r="A37" s="234" t="s">
        <v>1688</v>
      </c>
      <c r="B37" s="238" t="s">
        <v>2493</v>
      </c>
      <c r="C37" s="341"/>
      <c r="D37" s="234"/>
      <c r="E37" s="234"/>
      <c r="F37" s="251" t="str">
        <f t="shared" si="1"/>
        <v/>
      </c>
      <c r="G37" s="72"/>
    </row>
    <row r="38" spans="1:7" x14ac:dyDescent="0.3">
      <c r="A38" s="234" t="s">
        <v>1689</v>
      </c>
      <c r="B38" s="238" t="s">
        <v>2494</v>
      </c>
      <c r="C38" s="341"/>
      <c r="D38" s="234"/>
      <c r="E38" s="234"/>
      <c r="F38" s="251" t="str">
        <f t="shared" si="1"/>
        <v/>
      </c>
      <c r="G38" s="72"/>
    </row>
    <row r="39" spans="1:7" x14ac:dyDescent="0.3">
      <c r="A39" s="234" t="s">
        <v>1690</v>
      </c>
      <c r="B39" s="238" t="s">
        <v>2026</v>
      </c>
      <c r="C39" s="341"/>
      <c r="D39" s="234"/>
      <c r="E39" s="221"/>
      <c r="F39" s="251" t="str">
        <f t="shared" si="1"/>
        <v/>
      </c>
      <c r="G39" s="72"/>
    </row>
    <row r="40" spans="1:7" x14ac:dyDescent="0.3">
      <c r="A40" s="234" t="s">
        <v>1691</v>
      </c>
      <c r="B40" s="343" t="s">
        <v>148</v>
      </c>
      <c r="C40" s="341"/>
      <c r="D40" s="234"/>
      <c r="E40" s="221"/>
      <c r="F40" s="241"/>
      <c r="G40" s="241"/>
    </row>
    <row r="41" spans="1:7" x14ac:dyDescent="0.3">
      <c r="A41" s="234" t="s">
        <v>1692</v>
      </c>
      <c r="B41" s="343" t="s">
        <v>148</v>
      </c>
      <c r="C41" s="342"/>
      <c r="D41" s="233"/>
      <c r="E41" s="221"/>
      <c r="F41" s="241"/>
      <c r="G41" s="241"/>
    </row>
    <row r="42" spans="1:7" x14ac:dyDescent="0.3">
      <c r="A42" s="234" t="s">
        <v>1693</v>
      </c>
      <c r="B42" s="343" t="s">
        <v>148</v>
      </c>
      <c r="C42" s="342"/>
      <c r="D42" s="233"/>
      <c r="E42" s="233"/>
      <c r="F42" s="241"/>
      <c r="G42" s="241"/>
    </row>
    <row r="43" spans="1:7" x14ac:dyDescent="0.3">
      <c r="A43" s="234" t="s">
        <v>1694</v>
      </c>
      <c r="B43" s="343" t="s">
        <v>148</v>
      </c>
      <c r="C43" s="342"/>
      <c r="D43" s="233"/>
      <c r="E43" s="233"/>
      <c r="F43" s="241"/>
      <c r="G43" s="241"/>
    </row>
    <row r="44" spans="1:7" x14ac:dyDescent="0.3">
      <c r="A44" s="234" t="s">
        <v>1695</v>
      </c>
      <c r="B44" s="343" t="s">
        <v>148</v>
      </c>
      <c r="C44" s="342"/>
      <c r="D44" s="233"/>
      <c r="E44" s="233"/>
      <c r="F44" s="241"/>
      <c r="G44" s="241"/>
    </row>
    <row r="45" spans="1:7" x14ac:dyDescent="0.3">
      <c r="A45" s="234" t="s">
        <v>1696</v>
      </c>
      <c r="B45" s="343" t="s">
        <v>148</v>
      </c>
      <c r="C45" s="342"/>
      <c r="D45" s="233"/>
      <c r="E45" s="233"/>
      <c r="F45" s="241"/>
      <c r="G45" s="241"/>
    </row>
    <row r="46" spans="1:7" x14ac:dyDescent="0.3">
      <c r="A46" s="234" t="s">
        <v>1697</v>
      </c>
      <c r="B46" s="343" t="s">
        <v>148</v>
      </c>
      <c r="C46" s="342"/>
      <c r="D46" s="233"/>
      <c r="E46" s="233"/>
      <c r="F46" s="241"/>
      <c r="G46" s="241"/>
    </row>
    <row r="47" spans="1:7" x14ac:dyDescent="0.3">
      <c r="A47" s="234" t="s">
        <v>1698</v>
      </c>
      <c r="B47" s="343" t="s">
        <v>148</v>
      </c>
      <c r="C47" s="342"/>
      <c r="D47" s="233"/>
      <c r="E47" s="233"/>
      <c r="F47" s="241"/>
    </row>
    <row r="48" spans="1:7" x14ac:dyDescent="0.3">
      <c r="A48" s="234" t="s">
        <v>1699</v>
      </c>
      <c r="B48" s="343" t="s">
        <v>148</v>
      </c>
      <c r="C48" s="342"/>
      <c r="D48" s="233"/>
      <c r="E48" s="233"/>
      <c r="F48" s="241"/>
      <c r="G48" s="221"/>
    </row>
    <row r="49" spans="1:7" x14ac:dyDescent="0.3">
      <c r="A49" s="85"/>
      <c r="B49" s="85" t="s">
        <v>485</v>
      </c>
      <c r="C49" s="85" t="s">
        <v>486</v>
      </c>
      <c r="D49" s="85" t="s">
        <v>487</v>
      </c>
      <c r="E49" s="85"/>
      <c r="F49" s="85" t="s">
        <v>1677</v>
      </c>
      <c r="G49" s="85"/>
    </row>
    <row r="50" spans="1:7" x14ac:dyDescent="0.3">
      <c r="A50" s="234" t="s">
        <v>1700</v>
      </c>
      <c r="B50" s="234" t="s">
        <v>2027</v>
      </c>
      <c r="C50" s="345" t="s">
        <v>83</v>
      </c>
      <c r="D50" s="345" t="s">
        <v>83</v>
      </c>
      <c r="E50" s="234"/>
      <c r="F50" s="348" t="s">
        <v>83</v>
      </c>
      <c r="G50" s="241"/>
    </row>
    <row r="51" spans="1:7" x14ac:dyDescent="0.3">
      <c r="A51" s="234" t="s">
        <v>1701</v>
      </c>
      <c r="B51" s="344" t="s">
        <v>492</v>
      </c>
      <c r="C51" s="346"/>
      <c r="D51" s="346"/>
      <c r="E51" s="234"/>
      <c r="F51" s="234"/>
      <c r="G51" s="241"/>
    </row>
    <row r="52" spans="1:7" x14ac:dyDescent="0.3">
      <c r="A52" s="234" t="s">
        <v>1702</v>
      </c>
      <c r="B52" s="344" t="s">
        <v>494</v>
      </c>
      <c r="C52" s="346"/>
      <c r="D52" s="346"/>
      <c r="E52" s="234"/>
      <c r="F52" s="234"/>
      <c r="G52" s="241"/>
    </row>
    <row r="53" spans="1:7" x14ac:dyDescent="0.3">
      <c r="A53" s="234" t="s">
        <v>1703</v>
      </c>
      <c r="B53" s="344"/>
      <c r="C53" s="346"/>
      <c r="D53" s="346"/>
      <c r="E53" s="234"/>
      <c r="F53" s="234"/>
      <c r="G53" s="241"/>
    </row>
    <row r="54" spans="1:7" x14ac:dyDescent="0.3">
      <c r="A54" s="234" t="s">
        <v>1704</v>
      </c>
      <c r="B54" s="344"/>
      <c r="C54" s="346"/>
      <c r="D54" s="346"/>
      <c r="E54" s="234"/>
      <c r="F54" s="234"/>
      <c r="G54" s="241"/>
    </row>
    <row r="55" spans="1:7" x14ac:dyDescent="0.3">
      <c r="A55" s="234" t="s">
        <v>1705</v>
      </c>
      <c r="B55" s="344"/>
      <c r="C55" s="346"/>
      <c r="D55" s="346"/>
      <c r="E55" s="234"/>
      <c r="F55" s="234"/>
      <c r="G55" s="241"/>
    </row>
    <row r="56" spans="1:7" x14ac:dyDescent="0.3">
      <c r="A56" s="234" t="s">
        <v>1706</v>
      </c>
      <c r="B56" s="344"/>
      <c r="C56" s="346"/>
      <c r="D56" s="346"/>
      <c r="E56" s="234"/>
      <c r="F56" s="234"/>
      <c r="G56" s="241"/>
    </row>
    <row r="57" spans="1:7" x14ac:dyDescent="0.3">
      <c r="A57" s="85"/>
      <c r="B57" s="85" t="s">
        <v>497</v>
      </c>
      <c r="C57" s="85" t="s">
        <v>498</v>
      </c>
      <c r="D57" s="85" t="s">
        <v>499</v>
      </c>
      <c r="E57" s="85"/>
      <c r="F57" s="85" t="s">
        <v>2602</v>
      </c>
      <c r="G57" s="85"/>
    </row>
    <row r="58" spans="1:7" x14ac:dyDescent="0.3">
      <c r="A58" s="234" t="s">
        <v>1707</v>
      </c>
      <c r="B58" s="234" t="s">
        <v>501</v>
      </c>
      <c r="C58" s="347" t="s">
        <v>83</v>
      </c>
      <c r="D58" s="347" t="s">
        <v>83</v>
      </c>
      <c r="E58" s="253"/>
      <c r="F58" s="347" t="s">
        <v>83</v>
      </c>
      <c r="G58" s="241"/>
    </row>
    <row r="59" spans="1:7" x14ac:dyDescent="0.3">
      <c r="A59" s="234" t="s">
        <v>1708</v>
      </c>
      <c r="B59" s="234"/>
      <c r="C59" s="249"/>
      <c r="D59" s="249"/>
      <c r="E59" s="253"/>
      <c r="F59" s="249"/>
      <c r="G59" s="241"/>
    </row>
    <row r="60" spans="1:7" x14ac:dyDescent="0.3">
      <c r="A60" s="234" t="s">
        <v>1709</v>
      </c>
      <c r="B60" s="234"/>
      <c r="C60" s="249"/>
      <c r="D60" s="249"/>
      <c r="E60" s="253"/>
      <c r="F60" s="249"/>
      <c r="G60" s="241"/>
    </row>
    <row r="61" spans="1:7" x14ac:dyDescent="0.3">
      <c r="A61" s="234" t="s">
        <v>1710</v>
      </c>
      <c r="B61" s="234"/>
      <c r="C61" s="249"/>
      <c r="D61" s="249"/>
      <c r="E61" s="253"/>
      <c r="F61" s="249"/>
      <c r="G61" s="241"/>
    </row>
    <row r="62" spans="1:7" x14ac:dyDescent="0.3">
      <c r="A62" s="234" t="s">
        <v>1711</v>
      </c>
      <c r="B62" s="234"/>
      <c r="C62" s="249"/>
      <c r="D62" s="249"/>
      <c r="E62" s="253"/>
      <c r="F62" s="249"/>
      <c r="G62" s="241"/>
    </row>
    <row r="63" spans="1:7" x14ac:dyDescent="0.3">
      <c r="A63" s="234" t="s">
        <v>1712</v>
      </c>
      <c r="B63" s="234"/>
      <c r="C63" s="249"/>
      <c r="D63" s="249"/>
      <c r="E63" s="253"/>
      <c r="F63" s="249"/>
      <c r="G63" s="241"/>
    </row>
    <row r="64" spans="1:7" x14ac:dyDescent="0.3">
      <c r="A64" s="234" t="s">
        <v>1713</v>
      </c>
      <c r="B64" s="234"/>
      <c r="C64" s="249"/>
      <c r="D64" s="249"/>
      <c r="E64" s="253"/>
      <c r="F64" s="249"/>
      <c r="G64" s="241"/>
    </row>
    <row r="65" spans="1:7" x14ac:dyDescent="0.3">
      <c r="A65" s="85"/>
      <c r="B65" s="85" t="s">
        <v>508</v>
      </c>
      <c r="C65" s="85" t="s">
        <v>498</v>
      </c>
      <c r="D65" s="85" t="s">
        <v>499</v>
      </c>
      <c r="E65" s="85"/>
      <c r="F65" s="85" t="s">
        <v>2602</v>
      </c>
      <c r="G65" s="85"/>
    </row>
    <row r="66" spans="1:7" x14ac:dyDescent="0.3">
      <c r="A66" s="234" t="s">
        <v>1714</v>
      </c>
      <c r="B66" s="240" t="s">
        <v>510</v>
      </c>
      <c r="C66" s="248">
        <f>SUM(C67:C93)</f>
        <v>0</v>
      </c>
      <c r="D66" s="248">
        <f>SUM(D67:D93)</f>
        <v>0</v>
      </c>
      <c r="E66" s="249"/>
      <c r="F66" s="248">
        <f>SUM(F67:F93)</f>
        <v>0</v>
      </c>
      <c r="G66" s="241"/>
    </row>
    <row r="67" spans="1:7" x14ac:dyDescent="0.3">
      <c r="A67" s="234" t="s">
        <v>1715</v>
      </c>
      <c r="B67" s="234" t="s">
        <v>512</v>
      </c>
      <c r="C67" s="347" t="s">
        <v>83</v>
      </c>
      <c r="D67" s="347" t="s">
        <v>83</v>
      </c>
      <c r="E67" s="249"/>
      <c r="F67" s="347" t="s">
        <v>83</v>
      </c>
      <c r="G67" s="241"/>
    </row>
    <row r="68" spans="1:7" x14ac:dyDescent="0.3">
      <c r="A68" s="234" t="s">
        <v>1716</v>
      </c>
      <c r="B68" s="234" t="s">
        <v>514</v>
      </c>
      <c r="C68" s="347" t="s">
        <v>83</v>
      </c>
      <c r="D68" s="347" t="s">
        <v>83</v>
      </c>
      <c r="E68" s="249"/>
      <c r="F68" s="347" t="s">
        <v>83</v>
      </c>
      <c r="G68" s="241"/>
    </row>
    <row r="69" spans="1:7" x14ac:dyDescent="0.3">
      <c r="A69" s="234" t="s">
        <v>1717</v>
      </c>
      <c r="B69" s="234" t="s">
        <v>516</v>
      </c>
      <c r="C69" s="347" t="s">
        <v>83</v>
      </c>
      <c r="D69" s="347" t="s">
        <v>83</v>
      </c>
      <c r="E69" s="249"/>
      <c r="F69" s="347" t="s">
        <v>83</v>
      </c>
      <c r="G69" s="241"/>
    </row>
    <row r="70" spans="1:7" x14ac:dyDescent="0.3">
      <c r="A70" s="234" t="s">
        <v>1718</v>
      </c>
      <c r="B70" s="234" t="s">
        <v>518</v>
      </c>
      <c r="C70" s="347" t="s">
        <v>83</v>
      </c>
      <c r="D70" s="347" t="s">
        <v>83</v>
      </c>
      <c r="E70" s="249"/>
      <c r="F70" s="347" t="s">
        <v>83</v>
      </c>
      <c r="G70" s="241"/>
    </row>
    <row r="71" spans="1:7" x14ac:dyDescent="0.3">
      <c r="A71" s="234" t="s">
        <v>1719</v>
      </c>
      <c r="B71" s="234" t="s">
        <v>520</v>
      </c>
      <c r="C71" s="347" t="s">
        <v>83</v>
      </c>
      <c r="D71" s="347" t="s">
        <v>83</v>
      </c>
      <c r="E71" s="249"/>
      <c r="F71" s="347" t="s">
        <v>83</v>
      </c>
      <c r="G71" s="241"/>
    </row>
    <row r="72" spans="1:7" x14ac:dyDescent="0.3">
      <c r="A72" s="234" t="s">
        <v>1720</v>
      </c>
      <c r="B72" s="234" t="s">
        <v>522</v>
      </c>
      <c r="C72" s="347" t="s">
        <v>83</v>
      </c>
      <c r="D72" s="347" t="s">
        <v>83</v>
      </c>
      <c r="E72" s="249"/>
      <c r="F72" s="347" t="s">
        <v>83</v>
      </c>
      <c r="G72" s="241"/>
    </row>
    <row r="73" spans="1:7" x14ac:dyDescent="0.3">
      <c r="A73" s="234" t="s">
        <v>1721</v>
      </c>
      <c r="B73" s="234" t="s">
        <v>524</v>
      </c>
      <c r="C73" s="347" t="s">
        <v>83</v>
      </c>
      <c r="D73" s="347" t="s">
        <v>83</v>
      </c>
      <c r="E73" s="249"/>
      <c r="F73" s="347" t="s">
        <v>83</v>
      </c>
      <c r="G73" s="241"/>
    </row>
    <row r="74" spans="1:7" x14ac:dyDescent="0.3">
      <c r="A74" s="234" t="s">
        <v>1722</v>
      </c>
      <c r="B74" s="234" t="s">
        <v>526</v>
      </c>
      <c r="C74" s="347" t="s">
        <v>83</v>
      </c>
      <c r="D74" s="347" t="s">
        <v>83</v>
      </c>
      <c r="E74" s="249"/>
      <c r="F74" s="347" t="s">
        <v>83</v>
      </c>
      <c r="G74" s="241"/>
    </row>
    <row r="75" spans="1:7" x14ac:dyDescent="0.3">
      <c r="A75" s="234" t="s">
        <v>1723</v>
      </c>
      <c r="B75" s="234" t="s">
        <v>528</v>
      </c>
      <c r="C75" s="347" t="s">
        <v>83</v>
      </c>
      <c r="D75" s="347" t="s">
        <v>83</v>
      </c>
      <c r="E75" s="249"/>
      <c r="F75" s="347" t="s">
        <v>83</v>
      </c>
      <c r="G75" s="241"/>
    </row>
    <row r="76" spans="1:7" x14ac:dyDescent="0.3">
      <c r="A76" s="234" t="s">
        <v>1724</v>
      </c>
      <c r="B76" s="234" t="s">
        <v>530</v>
      </c>
      <c r="C76" s="347" t="s">
        <v>83</v>
      </c>
      <c r="D76" s="347" t="s">
        <v>83</v>
      </c>
      <c r="E76" s="249"/>
      <c r="F76" s="347" t="s">
        <v>83</v>
      </c>
      <c r="G76" s="241"/>
    </row>
    <row r="77" spans="1:7" x14ac:dyDescent="0.3">
      <c r="A77" s="234" t="s">
        <v>1725</v>
      </c>
      <c r="B77" s="234" t="s">
        <v>532</v>
      </c>
      <c r="C77" s="347" t="s">
        <v>83</v>
      </c>
      <c r="D77" s="347" t="s">
        <v>83</v>
      </c>
      <c r="E77" s="249"/>
      <c r="F77" s="347" t="s">
        <v>83</v>
      </c>
      <c r="G77" s="241"/>
    </row>
    <row r="78" spans="1:7" x14ac:dyDescent="0.3">
      <c r="A78" s="234" t="s">
        <v>1726</v>
      </c>
      <c r="B78" s="234" t="s">
        <v>534</v>
      </c>
      <c r="C78" s="347" t="s">
        <v>83</v>
      </c>
      <c r="D78" s="347" t="s">
        <v>83</v>
      </c>
      <c r="E78" s="249"/>
      <c r="F78" s="347" t="s">
        <v>83</v>
      </c>
      <c r="G78" s="241"/>
    </row>
    <row r="79" spans="1:7" x14ac:dyDescent="0.3">
      <c r="A79" s="234" t="s">
        <v>1727</v>
      </c>
      <c r="B79" s="234" t="s">
        <v>536</v>
      </c>
      <c r="C79" s="347" t="s">
        <v>83</v>
      </c>
      <c r="D79" s="347" t="s">
        <v>83</v>
      </c>
      <c r="E79" s="249"/>
      <c r="F79" s="347" t="s">
        <v>83</v>
      </c>
      <c r="G79" s="241"/>
    </row>
    <row r="80" spans="1:7" x14ac:dyDescent="0.3">
      <c r="A80" s="234" t="s">
        <v>1728</v>
      </c>
      <c r="B80" s="234" t="s">
        <v>538</v>
      </c>
      <c r="C80" s="347" t="s">
        <v>83</v>
      </c>
      <c r="D80" s="347" t="s">
        <v>83</v>
      </c>
      <c r="E80" s="249"/>
      <c r="F80" s="347" t="s">
        <v>83</v>
      </c>
      <c r="G80" s="241"/>
    </row>
    <row r="81" spans="1:7" x14ac:dyDescent="0.3">
      <c r="A81" s="234" t="s">
        <v>1729</v>
      </c>
      <c r="B81" s="234" t="s">
        <v>540</v>
      </c>
      <c r="C81" s="347" t="s">
        <v>83</v>
      </c>
      <c r="D81" s="347" t="s">
        <v>83</v>
      </c>
      <c r="E81" s="249"/>
      <c r="F81" s="347" t="s">
        <v>83</v>
      </c>
      <c r="G81" s="241"/>
    </row>
    <row r="82" spans="1:7" x14ac:dyDescent="0.3">
      <c r="A82" s="234" t="s">
        <v>1730</v>
      </c>
      <c r="B82" s="234" t="s">
        <v>3</v>
      </c>
      <c r="C82" s="347" t="s">
        <v>83</v>
      </c>
      <c r="D82" s="347" t="s">
        <v>83</v>
      </c>
      <c r="E82" s="249"/>
      <c r="F82" s="347" t="s">
        <v>83</v>
      </c>
      <c r="G82" s="241"/>
    </row>
    <row r="83" spans="1:7" x14ac:dyDescent="0.3">
      <c r="A83" s="234" t="s">
        <v>1731</v>
      </c>
      <c r="B83" s="234" t="s">
        <v>543</v>
      </c>
      <c r="C83" s="347" t="s">
        <v>83</v>
      </c>
      <c r="D83" s="347" t="s">
        <v>83</v>
      </c>
      <c r="E83" s="249"/>
      <c r="F83" s="347" t="s">
        <v>83</v>
      </c>
      <c r="G83" s="241"/>
    </row>
    <row r="84" spans="1:7" x14ac:dyDescent="0.3">
      <c r="A84" s="234" t="s">
        <v>1732</v>
      </c>
      <c r="B84" s="234" t="s">
        <v>545</v>
      </c>
      <c r="C84" s="347" t="s">
        <v>83</v>
      </c>
      <c r="D84" s="347" t="s">
        <v>83</v>
      </c>
      <c r="E84" s="249"/>
      <c r="F84" s="347" t="s">
        <v>83</v>
      </c>
      <c r="G84" s="241"/>
    </row>
    <row r="85" spans="1:7" x14ac:dyDescent="0.3">
      <c r="A85" s="234" t="s">
        <v>1733</v>
      </c>
      <c r="B85" s="234" t="s">
        <v>547</v>
      </c>
      <c r="C85" s="347" t="s">
        <v>83</v>
      </c>
      <c r="D85" s="347" t="s">
        <v>83</v>
      </c>
      <c r="E85" s="249"/>
      <c r="F85" s="347" t="s">
        <v>83</v>
      </c>
      <c r="G85" s="241"/>
    </row>
    <row r="86" spans="1:7" x14ac:dyDescent="0.3">
      <c r="A86" s="234" t="s">
        <v>1734</v>
      </c>
      <c r="B86" s="234" t="s">
        <v>549</v>
      </c>
      <c r="C86" s="347" t="s">
        <v>83</v>
      </c>
      <c r="D86" s="347" t="s">
        <v>83</v>
      </c>
      <c r="E86" s="249"/>
      <c r="F86" s="347" t="s">
        <v>83</v>
      </c>
      <c r="G86" s="241"/>
    </row>
    <row r="87" spans="1:7" x14ac:dyDescent="0.3">
      <c r="A87" s="234" t="s">
        <v>1735</v>
      </c>
      <c r="B87" s="234" t="s">
        <v>551</v>
      </c>
      <c r="C87" s="347" t="s">
        <v>83</v>
      </c>
      <c r="D87" s="347" t="s">
        <v>83</v>
      </c>
      <c r="E87" s="249"/>
      <c r="F87" s="347" t="s">
        <v>83</v>
      </c>
      <c r="G87" s="241"/>
    </row>
    <row r="88" spans="1:7" x14ac:dyDescent="0.3">
      <c r="A88" s="234" t="s">
        <v>1736</v>
      </c>
      <c r="B88" s="234" t="s">
        <v>553</v>
      </c>
      <c r="C88" s="347" t="s">
        <v>83</v>
      </c>
      <c r="D88" s="347" t="s">
        <v>83</v>
      </c>
      <c r="E88" s="249"/>
      <c r="F88" s="347" t="s">
        <v>83</v>
      </c>
      <c r="G88" s="241"/>
    </row>
    <row r="89" spans="1:7" x14ac:dyDescent="0.3">
      <c r="A89" s="234" t="s">
        <v>1737</v>
      </c>
      <c r="B89" s="234" t="s">
        <v>555</v>
      </c>
      <c r="C89" s="347" t="s">
        <v>83</v>
      </c>
      <c r="D89" s="347" t="s">
        <v>83</v>
      </c>
      <c r="E89" s="249"/>
      <c r="F89" s="347" t="s">
        <v>83</v>
      </c>
      <c r="G89" s="241"/>
    </row>
    <row r="90" spans="1:7" x14ac:dyDescent="0.3">
      <c r="A90" s="234" t="s">
        <v>1738</v>
      </c>
      <c r="B90" s="234" t="s">
        <v>557</v>
      </c>
      <c r="C90" s="347" t="s">
        <v>83</v>
      </c>
      <c r="D90" s="347" t="s">
        <v>83</v>
      </c>
      <c r="E90" s="249"/>
      <c r="F90" s="347" t="s">
        <v>83</v>
      </c>
      <c r="G90" s="241"/>
    </row>
    <row r="91" spans="1:7" x14ac:dyDescent="0.3">
      <c r="A91" s="234" t="s">
        <v>1739</v>
      </c>
      <c r="B91" s="234" t="s">
        <v>559</v>
      </c>
      <c r="C91" s="347" t="s">
        <v>83</v>
      </c>
      <c r="D91" s="347" t="s">
        <v>83</v>
      </c>
      <c r="E91" s="249"/>
      <c r="F91" s="347" t="s">
        <v>83</v>
      </c>
      <c r="G91" s="241"/>
    </row>
    <row r="92" spans="1:7" x14ac:dyDescent="0.3">
      <c r="A92" s="234" t="s">
        <v>1740</v>
      </c>
      <c r="B92" s="234" t="s">
        <v>561</v>
      </c>
      <c r="C92" s="347" t="s">
        <v>83</v>
      </c>
      <c r="D92" s="347" t="s">
        <v>83</v>
      </c>
      <c r="E92" s="249"/>
      <c r="F92" s="347" t="s">
        <v>83</v>
      </c>
      <c r="G92" s="241"/>
    </row>
    <row r="93" spans="1:7" x14ac:dyDescent="0.3">
      <c r="A93" s="234" t="s">
        <v>1741</v>
      </c>
      <c r="B93" s="234" t="s">
        <v>6</v>
      </c>
      <c r="C93" s="347" t="s">
        <v>83</v>
      </c>
      <c r="D93" s="347" t="s">
        <v>83</v>
      </c>
      <c r="E93" s="249"/>
      <c r="F93" s="347" t="s">
        <v>83</v>
      </c>
      <c r="G93" s="241"/>
    </row>
    <row r="94" spans="1:7" x14ac:dyDescent="0.3">
      <c r="A94" s="234" t="s">
        <v>1742</v>
      </c>
      <c r="B94" s="240" t="s">
        <v>303</v>
      </c>
      <c r="C94" s="248">
        <f>SUM(C95:C97)</f>
        <v>0</v>
      </c>
      <c r="D94" s="248">
        <f t="shared" ref="D94:F94" si="2">SUM(D95:D97)</f>
        <v>0</v>
      </c>
      <c r="E94" s="248"/>
      <c r="F94" s="248">
        <f t="shared" si="2"/>
        <v>0</v>
      </c>
      <c r="G94" s="241"/>
    </row>
    <row r="95" spans="1:7" x14ac:dyDescent="0.3">
      <c r="A95" s="234" t="s">
        <v>1743</v>
      </c>
      <c r="B95" s="234" t="s">
        <v>567</v>
      </c>
      <c r="C95" s="347" t="s">
        <v>83</v>
      </c>
      <c r="D95" s="347" t="s">
        <v>83</v>
      </c>
      <c r="E95" s="249"/>
      <c r="F95" s="347" t="s">
        <v>83</v>
      </c>
      <c r="G95" s="241"/>
    </row>
    <row r="96" spans="1:7" x14ac:dyDescent="0.3">
      <c r="A96" s="234" t="s">
        <v>1744</v>
      </c>
      <c r="B96" s="234" t="s">
        <v>569</v>
      </c>
      <c r="C96" s="347" t="s">
        <v>83</v>
      </c>
      <c r="D96" s="347" t="s">
        <v>83</v>
      </c>
      <c r="E96" s="249"/>
      <c r="F96" s="347" t="s">
        <v>83</v>
      </c>
      <c r="G96" s="241"/>
    </row>
    <row r="97" spans="1:7" x14ac:dyDescent="0.3">
      <c r="A97" s="234" t="s">
        <v>1745</v>
      </c>
      <c r="B97" s="234" t="s">
        <v>2</v>
      </c>
      <c r="C97" s="347" t="s">
        <v>83</v>
      </c>
      <c r="D97" s="347" t="s">
        <v>83</v>
      </c>
      <c r="E97" s="249"/>
      <c r="F97" s="347" t="s">
        <v>83</v>
      </c>
      <c r="G97" s="241"/>
    </row>
    <row r="98" spans="1:7" x14ac:dyDescent="0.3">
      <c r="A98" s="234" t="s">
        <v>1746</v>
      </c>
      <c r="B98" s="240" t="s">
        <v>144</v>
      </c>
      <c r="C98" s="248">
        <f>SUM(C99:C109)</f>
        <v>0</v>
      </c>
      <c r="D98" s="248">
        <f t="shared" ref="D98:F98" si="3">SUM(D99:D109)</f>
        <v>0</v>
      </c>
      <c r="E98" s="248"/>
      <c r="F98" s="248">
        <f t="shared" si="3"/>
        <v>0</v>
      </c>
      <c r="G98" s="241"/>
    </row>
    <row r="99" spans="1:7" x14ac:dyDescent="0.3">
      <c r="A99" s="234" t="s">
        <v>1747</v>
      </c>
      <c r="B99" s="241" t="s">
        <v>305</v>
      </c>
      <c r="C99" s="347" t="s">
        <v>83</v>
      </c>
      <c r="D99" s="347" t="s">
        <v>83</v>
      </c>
      <c r="E99" s="249"/>
      <c r="F99" s="347" t="s">
        <v>83</v>
      </c>
      <c r="G99" s="241"/>
    </row>
    <row r="100" spans="1:7" s="221" customFormat="1" x14ac:dyDescent="0.3">
      <c r="A100" s="234" t="s">
        <v>1748</v>
      </c>
      <c r="B100" s="234" t="s">
        <v>564</v>
      </c>
      <c r="C100" s="347" t="s">
        <v>83</v>
      </c>
      <c r="D100" s="347" t="s">
        <v>83</v>
      </c>
      <c r="E100" s="249"/>
      <c r="F100" s="347" t="s">
        <v>83</v>
      </c>
      <c r="G100" s="241"/>
    </row>
    <row r="101" spans="1:7" x14ac:dyDescent="0.3">
      <c r="A101" s="234" t="s">
        <v>1749</v>
      </c>
      <c r="B101" s="241" t="s">
        <v>307</v>
      </c>
      <c r="C101" s="347" t="s">
        <v>83</v>
      </c>
      <c r="D101" s="347" t="s">
        <v>83</v>
      </c>
      <c r="E101" s="249"/>
      <c r="F101" s="347" t="s">
        <v>83</v>
      </c>
      <c r="G101" s="241"/>
    </row>
    <row r="102" spans="1:7" x14ac:dyDescent="0.3">
      <c r="A102" s="234" t="s">
        <v>1750</v>
      </c>
      <c r="B102" s="241" t="s">
        <v>309</v>
      </c>
      <c r="C102" s="347" t="s">
        <v>83</v>
      </c>
      <c r="D102" s="347" t="s">
        <v>83</v>
      </c>
      <c r="E102" s="249"/>
      <c r="F102" s="347" t="s">
        <v>83</v>
      </c>
      <c r="G102" s="241"/>
    </row>
    <row r="103" spans="1:7" x14ac:dyDescent="0.3">
      <c r="A103" s="234" t="s">
        <v>1751</v>
      </c>
      <c r="B103" s="241" t="s">
        <v>12</v>
      </c>
      <c r="C103" s="347" t="s">
        <v>83</v>
      </c>
      <c r="D103" s="347" t="s">
        <v>83</v>
      </c>
      <c r="E103" s="249"/>
      <c r="F103" s="347" t="s">
        <v>83</v>
      </c>
      <c r="G103" s="241"/>
    </row>
    <row r="104" spans="1:7" x14ac:dyDescent="0.3">
      <c r="A104" s="234" t="s">
        <v>1752</v>
      </c>
      <c r="B104" s="241" t="s">
        <v>312</v>
      </c>
      <c r="C104" s="347" t="s">
        <v>83</v>
      </c>
      <c r="D104" s="347" t="s">
        <v>83</v>
      </c>
      <c r="E104" s="249"/>
      <c r="F104" s="347" t="s">
        <v>83</v>
      </c>
      <c r="G104" s="241"/>
    </row>
    <row r="105" spans="1:7" x14ac:dyDescent="0.3">
      <c r="A105" s="234" t="s">
        <v>1753</v>
      </c>
      <c r="B105" s="241" t="s">
        <v>314</v>
      </c>
      <c r="C105" s="347" t="s">
        <v>83</v>
      </c>
      <c r="D105" s="347" t="s">
        <v>83</v>
      </c>
      <c r="E105" s="249"/>
      <c r="F105" s="347" t="s">
        <v>83</v>
      </c>
      <c r="G105" s="241"/>
    </row>
    <row r="106" spans="1:7" x14ac:dyDescent="0.3">
      <c r="A106" s="234" t="s">
        <v>1754</v>
      </c>
      <c r="B106" s="241" t="s">
        <v>316</v>
      </c>
      <c r="C106" s="347" t="s">
        <v>83</v>
      </c>
      <c r="D106" s="347" t="s">
        <v>83</v>
      </c>
      <c r="E106" s="249"/>
      <c r="F106" s="347" t="s">
        <v>83</v>
      </c>
      <c r="G106" s="241"/>
    </row>
    <row r="107" spans="1:7" x14ac:dyDescent="0.3">
      <c r="A107" s="234" t="s">
        <v>1755</v>
      </c>
      <c r="B107" s="241" t="s">
        <v>318</v>
      </c>
      <c r="C107" s="347" t="s">
        <v>83</v>
      </c>
      <c r="D107" s="347" t="s">
        <v>83</v>
      </c>
      <c r="E107" s="249"/>
      <c r="F107" s="347" t="s">
        <v>83</v>
      </c>
      <c r="G107" s="241"/>
    </row>
    <row r="108" spans="1:7" x14ac:dyDescent="0.3">
      <c r="A108" s="234" t="s">
        <v>1756</v>
      </c>
      <c r="B108" s="241" t="s">
        <v>320</v>
      </c>
      <c r="C108" s="347" t="s">
        <v>83</v>
      </c>
      <c r="D108" s="347" t="s">
        <v>83</v>
      </c>
      <c r="E108" s="249"/>
      <c r="F108" s="347" t="s">
        <v>83</v>
      </c>
      <c r="G108" s="241"/>
    </row>
    <row r="109" spans="1:7" x14ac:dyDescent="0.3">
      <c r="A109" s="234" t="s">
        <v>1757</v>
      </c>
      <c r="B109" s="241" t="s">
        <v>144</v>
      </c>
      <c r="C109" s="347" t="s">
        <v>83</v>
      </c>
      <c r="D109" s="347" t="s">
        <v>83</v>
      </c>
      <c r="E109" s="249"/>
      <c r="F109" s="347" t="s">
        <v>83</v>
      </c>
      <c r="G109" s="241"/>
    </row>
    <row r="110" spans="1:7" x14ac:dyDescent="0.3">
      <c r="A110" s="234" t="s">
        <v>2063</v>
      </c>
      <c r="B110" s="343" t="s">
        <v>148</v>
      </c>
      <c r="C110" s="347"/>
      <c r="D110" s="347"/>
      <c r="E110" s="249"/>
      <c r="F110" s="347"/>
      <c r="G110" s="241"/>
    </row>
    <row r="111" spans="1:7" x14ac:dyDescent="0.3">
      <c r="A111" s="234" t="s">
        <v>2064</v>
      </c>
      <c r="B111" s="343" t="s">
        <v>148</v>
      </c>
      <c r="C111" s="347"/>
      <c r="D111" s="347"/>
      <c r="E111" s="249"/>
      <c r="F111" s="347"/>
      <c r="G111" s="241"/>
    </row>
    <row r="112" spans="1:7" x14ac:dyDescent="0.3">
      <c r="A112" s="234" t="s">
        <v>2065</v>
      </c>
      <c r="B112" s="343" t="s">
        <v>148</v>
      </c>
      <c r="C112" s="347"/>
      <c r="D112" s="347"/>
      <c r="E112" s="249"/>
      <c r="F112" s="347"/>
      <c r="G112" s="241"/>
    </row>
    <row r="113" spans="1:7" x14ac:dyDescent="0.3">
      <c r="A113" s="234" t="s">
        <v>2066</v>
      </c>
      <c r="B113" s="343" t="s">
        <v>148</v>
      </c>
      <c r="C113" s="347"/>
      <c r="D113" s="347"/>
      <c r="E113" s="249"/>
      <c r="F113" s="347"/>
      <c r="G113" s="241"/>
    </row>
    <row r="114" spans="1:7" x14ac:dyDescent="0.3">
      <c r="A114" s="234" t="s">
        <v>2067</v>
      </c>
      <c r="B114" s="343" t="s">
        <v>148</v>
      </c>
      <c r="C114" s="347"/>
      <c r="D114" s="347"/>
      <c r="E114" s="249"/>
      <c r="F114" s="347"/>
      <c r="G114" s="241"/>
    </row>
    <row r="115" spans="1:7" x14ac:dyDescent="0.3">
      <c r="A115" s="234" t="s">
        <v>2068</v>
      </c>
      <c r="B115" s="343" t="s">
        <v>148</v>
      </c>
      <c r="C115" s="347"/>
      <c r="D115" s="347"/>
      <c r="E115" s="249"/>
      <c r="F115" s="347"/>
      <c r="G115" s="241"/>
    </row>
    <row r="116" spans="1:7" x14ac:dyDescent="0.3">
      <c r="A116" s="234" t="s">
        <v>2069</v>
      </c>
      <c r="B116" s="343" t="s">
        <v>148</v>
      </c>
      <c r="C116" s="347"/>
      <c r="D116" s="347"/>
      <c r="E116" s="249"/>
      <c r="F116" s="347"/>
      <c r="G116" s="241"/>
    </row>
    <row r="117" spans="1:7" x14ac:dyDescent="0.3">
      <c r="A117" s="234" t="s">
        <v>2070</v>
      </c>
      <c r="B117" s="343" t="s">
        <v>148</v>
      </c>
      <c r="C117" s="347"/>
      <c r="D117" s="347"/>
      <c r="E117" s="249"/>
      <c r="F117" s="347"/>
      <c r="G117" s="241"/>
    </row>
    <row r="118" spans="1:7" x14ac:dyDescent="0.3">
      <c r="A118" s="234" t="s">
        <v>2071</v>
      </c>
      <c r="B118" s="343" t="s">
        <v>148</v>
      </c>
      <c r="C118" s="347"/>
      <c r="D118" s="347"/>
      <c r="E118" s="249"/>
      <c r="F118" s="347"/>
      <c r="G118" s="241"/>
    </row>
    <row r="119" spans="1:7" x14ac:dyDescent="0.3">
      <c r="A119" s="234" t="s">
        <v>2072</v>
      </c>
      <c r="B119" s="343" t="s">
        <v>148</v>
      </c>
      <c r="C119" s="347"/>
      <c r="D119" s="347"/>
      <c r="E119" s="249"/>
      <c r="F119" s="347"/>
      <c r="G119" s="241"/>
    </row>
    <row r="120" spans="1:7" x14ac:dyDescent="0.3">
      <c r="A120" s="85"/>
      <c r="B120" s="85" t="s">
        <v>1564</v>
      </c>
      <c r="C120" s="85" t="s">
        <v>498</v>
      </c>
      <c r="D120" s="85" t="s">
        <v>499</v>
      </c>
      <c r="E120" s="85"/>
      <c r="F120" s="85" t="s">
        <v>467</v>
      </c>
      <c r="G120" s="85"/>
    </row>
    <row r="121" spans="1:7" x14ac:dyDescent="0.3">
      <c r="A121" s="234" t="s">
        <v>1758</v>
      </c>
      <c r="B121" s="340" t="s">
        <v>592</v>
      </c>
      <c r="C121" s="347" t="s">
        <v>83</v>
      </c>
      <c r="D121" s="347" t="s">
        <v>83</v>
      </c>
      <c r="E121" s="249"/>
      <c r="F121" s="347" t="s">
        <v>83</v>
      </c>
      <c r="G121" s="241"/>
    </row>
    <row r="122" spans="1:7" x14ac:dyDescent="0.3">
      <c r="A122" s="234" t="s">
        <v>1759</v>
      </c>
      <c r="B122" s="340" t="s">
        <v>592</v>
      </c>
      <c r="C122" s="347" t="s">
        <v>83</v>
      </c>
      <c r="D122" s="347" t="s">
        <v>83</v>
      </c>
      <c r="E122" s="249"/>
      <c r="F122" s="347" t="s">
        <v>83</v>
      </c>
      <c r="G122" s="241"/>
    </row>
    <row r="123" spans="1:7" x14ac:dyDescent="0.3">
      <c r="A123" s="234" t="s">
        <v>1760</v>
      </c>
      <c r="B123" s="340" t="s">
        <v>592</v>
      </c>
      <c r="C123" s="347" t="s">
        <v>83</v>
      </c>
      <c r="D123" s="347" t="s">
        <v>83</v>
      </c>
      <c r="E123" s="249"/>
      <c r="F123" s="347" t="s">
        <v>83</v>
      </c>
      <c r="G123" s="241"/>
    </row>
    <row r="124" spans="1:7" x14ac:dyDescent="0.3">
      <c r="A124" s="234" t="s">
        <v>1761</v>
      </c>
      <c r="B124" s="340" t="s">
        <v>592</v>
      </c>
      <c r="C124" s="347" t="s">
        <v>83</v>
      </c>
      <c r="D124" s="347" t="s">
        <v>83</v>
      </c>
      <c r="E124" s="249"/>
      <c r="F124" s="347" t="s">
        <v>83</v>
      </c>
      <c r="G124" s="241"/>
    </row>
    <row r="125" spans="1:7" x14ac:dyDescent="0.3">
      <c r="A125" s="234" t="s">
        <v>1762</v>
      </c>
      <c r="B125" s="340" t="s">
        <v>592</v>
      </c>
      <c r="C125" s="347" t="s">
        <v>83</v>
      </c>
      <c r="D125" s="347" t="s">
        <v>83</v>
      </c>
      <c r="E125" s="249"/>
      <c r="F125" s="347" t="s">
        <v>83</v>
      </c>
      <c r="G125" s="241"/>
    </row>
    <row r="126" spans="1:7" x14ac:dyDescent="0.3">
      <c r="A126" s="234" t="s">
        <v>1763</v>
      </c>
      <c r="B126" s="340" t="s">
        <v>592</v>
      </c>
      <c r="C126" s="347" t="s">
        <v>83</v>
      </c>
      <c r="D126" s="347" t="s">
        <v>83</v>
      </c>
      <c r="E126" s="249"/>
      <c r="F126" s="347" t="s">
        <v>83</v>
      </c>
      <c r="G126" s="241"/>
    </row>
    <row r="127" spans="1:7" x14ac:dyDescent="0.3">
      <c r="A127" s="234" t="s">
        <v>1764</v>
      </c>
      <c r="B127" s="340" t="s">
        <v>592</v>
      </c>
      <c r="C127" s="347" t="s">
        <v>83</v>
      </c>
      <c r="D127" s="347" t="s">
        <v>83</v>
      </c>
      <c r="E127" s="249"/>
      <c r="F127" s="347" t="s">
        <v>83</v>
      </c>
      <c r="G127" s="241"/>
    </row>
    <row r="128" spans="1:7" x14ac:dyDescent="0.3">
      <c r="A128" s="234" t="s">
        <v>1765</v>
      </c>
      <c r="B128" s="340" t="s">
        <v>592</v>
      </c>
      <c r="C128" s="347" t="s">
        <v>83</v>
      </c>
      <c r="D128" s="347" t="s">
        <v>83</v>
      </c>
      <c r="E128" s="249"/>
      <c r="F128" s="347" t="s">
        <v>83</v>
      </c>
      <c r="G128" s="241"/>
    </row>
    <row r="129" spans="1:7" x14ac:dyDescent="0.3">
      <c r="A129" s="234" t="s">
        <v>1766</v>
      </c>
      <c r="B129" s="340" t="s">
        <v>592</v>
      </c>
      <c r="C129" s="347" t="s">
        <v>83</v>
      </c>
      <c r="D129" s="347" t="s">
        <v>83</v>
      </c>
      <c r="E129" s="249"/>
      <c r="F129" s="347" t="s">
        <v>83</v>
      </c>
      <c r="G129" s="241"/>
    </row>
    <row r="130" spans="1:7" x14ac:dyDescent="0.3">
      <c r="A130" s="234" t="s">
        <v>1767</v>
      </c>
      <c r="B130" s="340" t="s">
        <v>592</v>
      </c>
      <c r="C130" s="347" t="s">
        <v>83</v>
      </c>
      <c r="D130" s="347" t="s">
        <v>83</v>
      </c>
      <c r="E130" s="249"/>
      <c r="F130" s="347" t="s">
        <v>83</v>
      </c>
      <c r="G130" s="241"/>
    </row>
    <row r="131" spans="1:7" x14ac:dyDescent="0.3">
      <c r="A131" s="234" t="s">
        <v>1768</v>
      </c>
      <c r="B131" s="340" t="s">
        <v>592</v>
      </c>
      <c r="C131" s="347" t="s">
        <v>83</v>
      </c>
      <c r="D131" s="347" t="s">
        <v>83</v>
      </c>
      <c r="E131" s="249"/>
      <c r="F131" s="347" t="s">
        <v>83</v>
      </c>
      <c r="G131" s="241"/>
    </row>
    <row r="132" spans="1:7" x14ac:dyDescent="0.3">
      <c r="A132" s="234" t="s">
        <v>1769</v>
      </c>
      <c r="B132" s="340" t="s">
        <v>592</v>
      </c>
      <c r="C132" s="347" t="s">
        <v>83</v>
      </c>
      <c r="D132" s="347" t="s">
        <v>83</v>
      </c>
      <c r="E132" s="249"/>
      <c r="F132" s="347" t="s">
        <v>83</v>
      </c>
      <c r="G132" s="241"/>
    </row>
    <row r="133" spans="1:7" x14ac:dyDescent="0.3">
      <c r="A133" s="234" t="s">
        <v>1770</v>
      </c>
      <c r="B133" s="340" t="s">
        <v>592</v>
      </c>
      <c r="C133" s="347" t="s">
        <v>83</v>
      </c>
      <c r="D133" s="347" t="s">
        <v>83</v>
      </c>
      <c r="E133" s="249"/>
      <c r="F133" s="347" t="s">
        <v>83</v>
      </c>
      <c r="G133" s="241"/>
    </row>
    <row r="134" spans="1:7" x14ac:dyDescent="0.3">
      <c r="A134" s="234" t="s">
        <v>1771</v>
      </c>
      <c r="B134" s="340" t="s">
        <v>592</v>
      </c>
      <c r="C134" s="347" t="s">
        <v>83</v>
      </c>
      <c r="D134" s="347" t="s">
        <v>83</v>
      </c>
      <c r="E134" s="249"/>
      <c r="F134" s="347" t="s">
        <v>83</v>
      </c>
      <c r="G134" s="241"/>
    </row>
    <row r="135" spans="1:7" x14ac:dyDescent="0.3">
      <c r="A135" s="234" t="s">
        <v>1772</v>
      </c>
      <c r="B135" s="340" t="s">
        <v>592</v>
      </c>
      <c r="C135" s="347" t="s">
        <v>83</v>
      </c>
      <c r="D135" s="347" t="s">
        <v>83</v>
      </c>
      <c r="E135" s="249"/>
      <c r="F135" s="347" t="s">
        <v>83</v>
      </c>
      <c r="G135" s="241"/>
    </row>
    <row r="136" spans="1:7" x14ac:dyDescent="0.3">
      <c r="A136" s="234" t="s">
        <v>1773</v>
      </c>
      <c r="B136" s="340" t="s">
        <v>592</v>
      </c>
      <c r="C136" s="347" t="s">
        <v>83</v>
      </c>
      <c r="D136" s="347" t="s">
        <v>83</v>
      </c>
      <c r="E136" s="249"/>
      <c r="F136" s="347" t="s">
        <v>83</v>
      </c>
      <c r="G136" s="241"/>
    </row>
    <row r="137" spans="1:7" x14ac:dyDescent="0.3">
      <c r="A137" s="234" t="s">
        <v>1774</v>
      </c>
      <c r="B137" s="340" t="s">
        <v>592</v>
      </c>
      <c r="C137" s="347" t="s">
        <v>83</v>
      </c>
      <c r="D137" s="347" t="s">
        <v>83</v>
      </c>
      <c r="E137" s="249"/>
      <c r="F137" s="347" t="s">
        <v>83</v>
      </c>
      <c r="G137" s="241"/>
    </row>
    <row r="138" spans="1:7" x14ac:dyDescent="0.3">
      <c r="A138" s="234" t="s">
        <v>1775</v>
      </c>
      <c r="B138" s="340" t="s">
        <v>592</v>
      </c>
      <c r="C138" s="347" t="s">
        <v>83</v>
      </c>
      <c r="D138" s="347" t="s">
        <v>83</v>
      </c>
      <c r="E138" s="249"/>
      <c r="F138" s="347" t="s">
        <v>83</v>
      </c>
      <c r="G138" s="241"/>
    </row>
    <row r="139" spans="1:7" x14ac:dyDescent="0.3">
      <c r="A139" s="234" t="s">
        <v>1776</v>
      </c>
      <c r="B139" s="340" t="s">
        <v>592</v>
      </c>
      <c r="C139" s="347" t="s">
        <v>83</v>
      </c>
      <c r="D139" s="347" t="s">
        <v>83</v>
      </c>
      <c r="E139" s="249"/>
      <c r="F139" s="347" t="s">
        <v>83</v>
      </c>
      <c r="G139" s="241"/>
    </row>
    <row r="140" spans="1:7" x14ac:dyDescent="0.3">
      <c r="A140" s="234" t="s">
        <v>1777</v>
      </c>
      <c r="B140" s="340" t="s">
        <v>592</v>
      </c>
      <c r="C140" s="347" t="s">
        <v>83</v>
      </c>
      <c r="D140" s="347" t="s">
        <v>83</v>
      </c>
      <c r="E140" s="249"/>
      <c r="F140" s="347" t="s">
        <v>83</v>
      </c>
      <c r="G140" s="241"/>
    </row>
    <row r="141" spans="1:7" x14ac:dyDescent="0.3">
      <c r="A141" s="234" t="s">
        <v>1778</v>
      </c>
      <c r="B141" s="340" t="s">
        <v>592</v>
      </c>
      <c r="C141" s="347" t="s">
        <v>83</v>
      </c>
      <c r="D141" s="347" t="s">
        <v>83</v>
      </c>
      <c r="E141" s="249"/>
      <c r="F141" s="347" t="s">
        <v>83</v>
      </c>
      <c r="G141" s="241"/>
    </row>
    <row r="142" spans="1:7" x14ac:dyDescent="0.3">
      <c r="A142" s="234" t="s">
        <v>1779</v>
      </c>
      <c r="B142" s="340" t="s">
        <v>592</v>
      </c>
      <c r="C142" s="347" t="s">
        <v>83</v>
      </c>
      <c r="D142" s="347" t="s">
        <v>83</v>
      </c>
      <c r="E142" s="249"/>
      <c r="F142" s="347" t="s">
        <v>83</v>
      </c>
      <c r="G142" s="241"/>
    </row>
    <row r="143" spans="1:7" x14ac:dyDescent="0.3">
      <c r="A143" s="234" t="s">
        <v>1780</v>
      </c>
      <c r="B143" s="340" t="s">
        <v>592</v>
      </c>
      <c r="C143" s="347" t="s">
        <v>83</v>
      </c>
      <c r="D143" s="347" t="s">
        <v>83</v>
      </c>
      <c r="E143" s="249"/>
      <c r="F143" s="347" t="s">
        <v>83</v>
      </c>
      <c r="G143" s="241"/>
    </row>
    <row r="144" spans="1:7" x14ac:dyDescent="0.3">
      <c r="A144" s="234" t="s">
        <v>1781</v>
      </c>
      <c r="B144" s="340" t="s">
        <v>592</v>
      </c>
      <c r="C144" s="347" t="s">
        <v>83</v>
      </c>
      <c r="D144" s="347" t="s">
        <v>83</v>
      </c>
      <c r="E144" s="249"/>
      <c r="F144" s="347" t="s">
        <v>83</v>
      </c>
      <c r="G144" s="241"/>
    </row>
    <row r="145" spans="1:7" x14ac:dyDescent="0.3">
      <c r="A145" s="234" t="s">
        <v>1782</v>
      </c>
      <c r="B145" s="340" t="s">
        <v>592</v>
      </c>
      <c r="C145" s="347" t="s">
        <v>83</v>
      </c>
      <c r="D145" s="347" t="s">
        <v>83</v>
      </c>
      <c r="E145" s="249"/>
      <c r="F145" s="347" t="s">
        <v>83</v>
      </c>
      <c r="G145" s="241"/>
    </row>
    <row r="146" spans="1:7" x14ac:dyDescent="0.3">
      <c r="A146" s="234" t="s">
        <v>1783</v>
      </c>
      <c r="B146" s="340" t="s">
        <v>592</v>
      </c>
      <c r="C146" s="347" t="s">
        <v>83</v>
      </c>
      <c r="D146" s="347" t="s">
        <v>83</v>
      </c>
      <c r="E146" s="249"/>
      <c r="F146" s="347" t="s">
        <v>83</v>
      </c>
      <c r="G146" s="241"/>
    </row>
    <row r="147" spans="1:7" x14ac:dyDescent="0.3">
      <c r="A147" s="234" t="s">
        <v>1784</v>
      </c>
      <c r="B147" s="340" t="s">
        <v>592</v>
      </c>
      <c r="C147" s="347" t="s">
        <v>83</v>
      </c>
      <c r="D147" s="347" t="s">
        <v>83</v>
      </c>
      <c r="E147" s="249"/>
      <c r="F147" s="347" t="s">
        <v>83</v>
      </c>
      <c r="G147" s="241"/>
    </row>
    <row r="148" spans="1:7" x14ac:dyDescent="0.3">
      <c r="A148" s="234" t="s">
        <v>1785</v>
      </c>
      <c r="B148" s="340" t="s">
        <v>592</v>
      </c>
      <c r="C148" s="347" t="s">
        <v>83</v>
      </c>
      <c r="D148" s="347" t="s">
        <v>83</v>
      </c>
      <c r="E148" s="249"/>
      <c r="F148" s="347" t="s">
        <v>83</v>
      </c>
      <c r="G148" s="241"/>
    </row>
    <row r="149" spans="1:7" x14ac:dyDescent="0.3">
      <c r="A149" s="234" t="s">
        <v>1786</v>
      </c>
      <c r="B149" s="340" t="s">
        <v>592</v>
      </c>
      <c r="C149" s="347" t="s">
        <v>83</v>
      </c>
      <c r="D149" s="347" t="s">
        <v>83</v>
      </c>
      <c r="E149" s="249"/>
      <c r="F149" s="347" t="s">
        <v>83</v>
      </c>
      <c r="G149" s="241"/>
    </row>
    <row r="150" spans="1:7" x14ac:dyDescent="0.3">
      <c r="A150" s="234" t="s">
        <v>1787</v>
      </c>
      <c r="B150" s="340" t="s">
        <v>592</v>
      </c>
      <c r="C150" s="347" t="s">
        <v>83</v>
      </c>
      <c r="D150" s="347" t="s">
        <v>83</v>
      </c>
      <c r="E150" s="249"/>
      <c r="F150" s="347" t="s">
        <v>83</v>
      </c>
      <c r="G150" s="241"/>
    </row>
    <row r="151" spans="1:7" x14ac:dyDescent="0.3">
      <c r="A151" s="234" t="s">
        <v>1788</v>
      </c>
      <c r="B151" s="340" t="s">
        <v>592</v>
      </c>
      <c r="C151" s="347" t="s">
        <v>83</v>
      </c>
      <c r="D151" s="347" t="s">
        <v>83</v>
      </c>
      <c r="E151" s="249"/>
      <c r="F151" s="347" t="s">
        <v>83</v>
      </c>
      <c r="G151" s="241"/>
    </row>
    <row r="152" spans="1:7" x14ac:dyDescent="0.3">
      <c r="A152" s="234" t="s">
        <v>1789</v>
      </c>
      <c r="B152" s="340" t="s">
        <v>592</v>
      </c>
      <c r="C152" s="347" t="s">
        <v>83</v>
      </c>
      <c r="D152" s="347" t="s">
        <v>83</v>
      </c>
      <c r="E152" s="249"/>
      <c r="F152" s="347" t="s">
        <v>83</v>
      </c>
      <c r="G152" s="241"/>
    </row>
    <row r="153" spans="1:7" x14ac:dyDescent="0.3">
      <c r="A153" s="234" t="s">
        <v>1790</v>
      </c>
      <c r="B153" s="340" t="s">
        <v>592</v>
      </c>
      <c r="C153" s="347" t="s">
        <v>83</v>
      </c>
      <c r="D153" s="347" t="s">
        <v>83</v>
      </c>
      <c r="E153" s="249"/>
      <c r="F153" s="347" t="s">
        <v>83</v>
      </c>
      <c r="G153" s="241"/>
    </row>
    <row r="154" spans="1:7" x14ac:dyDescent="0.3">
      <c r="A154" s="234" t="s">
        <v>1791</v>
      </c>
      <c r="B154" s="340" t="s">
        <v>592</v>
      </c>
      <c r="C154" s="347" t="s">
        <v>83</v>
      </c>
      <c r="D154" s="347" t="s">
        <v>83</v>
      </c>
      <c r="E154" s="249"/>
      <c r="F154" s="347" t="s">
        <v>83</v>
      </c>
      <c r="G154" s="241"/>
    </row>
    <row r="155" spans="1:7" x14ac:dyDescent="0.3">
      <c r="A155" s="234" t="s">
        <v>1792</v>
      </c>
      <c r="B155" s="340" t="s">
        <v>592</v>
      </c>
      <c r="C155" s="347" t="s">
        <v>83</v>
      </c>
      <c r="D155" s="347" t="s">
        <v>83</v>
      </c>
      <c r="E155" s="249"/>
      <c r="F155" s="347" t="s">
        <v>83</v>
      </c>
      <c r="G155" s="241"/>
    </row>
    <row r="156" spans="1:7" x14ac:dyDescent="0.3">
      <c r="A156" s="234" t="s">
        <v>1793</v>
      </c>
      <c r="B156" s="340" t="s">
        <v>592</v>
      </c>
      <c r="C156" s="347" t="s">
        <v>83</v>
      </c>
      <c r="D156" s="347" t="s">
        <v>83</v>
      </c>
      <c r="E156" s="249"/>
      <c r="F156" s="347" t="s">
        <v>83</v>
      </c>
      <c r="G156" s="241"/>
    </row>
    <row r="157" spans="1:7" x14ac:dyDescent="0.3">
      <c r="A157" s="234" t="s">
        <v>1794</v>
      </c>
      <c r="B157" s="340" t="s">
        <v>592</v>
      </c>
      <c r="C157" s="347" t="s">
        <v>83</v>
      </c>
      <c r="D157" s="347" t="s">
        <v>83</v>
      </c>
      <c r="E157" s="249"/>
      <c r="F157" s="347" t="s">
        <v>83</v>
      </c>
      <c r="G157" s="241"/>
    </row>
    <row r="158" spans="1:7" x14ac:dyDescent="0.3">
      <c r="A158" s="234" t="s">
        <v>1795</v>
      </c>
      <c r="B158" s="340" t="s">
        <v>592</v>
      </c>
      <c r="C158" s="347" t="s">
        <v>83</v>
      </c>
      <c r="D158" s="347" t="s">
        <v>83</v>
      </c>
      <c r="E158" s="249"/>
      <c r="F158" s="347" t="s">
        <v>83</v>
      </c>
      <c r="G158" s="241"/>
    </row>
    <row r="159" spans="1:7" x14ac:dyDescent="0.3">
      <c r="A159" s="234" t="s">
        <v>1796</v>
      </c>
      <c r="B159" s="340" t="s">
        <v>592</v>
      </c>
      <c r="C159" s="347" t="s">
        <v>83</v>
      </c>
      <c r="D159" s="347" t="s">
        <v>83</v>
      </c>
      <c r="E159" s="249"/>
      <c r="F159" s="347" t="s">
        <v>83</v>
      </c>
      <c r="G159" s="241"/>
    </row>
    <row r="160" spans="1:7" x14ac:dyDescent="0.3">
      <c r="A160" s="234" t="s">
        <v>1797</v>
      </c>
      <c r="B160" s="340" t="s">
        <v>592</v>
      </c>
      <c r="C160" s="347" t="s">
        <v>83</v>
      </c>
      <c r="D160" s="347" t="s">
        <v>83</v>
      </c>
      <c r="E160" s="249"/>
      <c r="F160" s="347" t="s">
        <v>83</v>
      </c>
      <c r="G160" s="241"/>
    </row>
    <row r="161" spans="1:7" x14ac:dyDescent="0.3">
      <c r="A161" s="234" t="s">
        <v>1798</v>
      </c>
      <c r="B161" s="340" t="s">
        <v>592</v>
      </c>
      <c r="C161" s="347" t="s">
        <v>83</v>
      </c>
      <c r="D161" s="347" t="s">
        <v>83</v>
      </c>
      <c r="E161" s="249"/>
      <c r="F161" s="347" t="s">
        <v>83</v>
      </c>
      <c r="G161" s="241"/>
    </row>
    <row r="162" spans="1:7" x14ac:dyDescent="0.3">
      <c r="A162" s="234" t="s">
        <v>1799</v>
      </c>
      <c r="B162" s="340" t="s">
        <v>592</v>
      </c>
      <c r="C162" s="347" t="s">
        <v>83</v>
      </c>
      <c r="D162" s="347" t="s">
        <v>83</v>
      </c>
      <c r="E162" s="249"/>
      <c r="F162" s="347" t="s">
        <v>83</v>
      </c>
      <c r="G162" s="241"/>
    </row>
    <row r="163" spans="1:7" x14ac:dyDescent="0.3">
      <c r="A163" s="234" t="s">
        <v>1800</v>
      </c>
      <c r="B163" s="340" t="s">
        <v>592</v>
      </c>
      <c r="C163" s="347" t="s">
        <v>83</v>
      </c>
      <c r="D163" s="347" t="s">
        <v>83</v>
      </c>
      <c r="E163" s="249"/>
      <c r="F163" s="347" t="s">
        <v>83</v>
      </c>
      <c r="G163" s="241"/>
    </row>
    <row r="164" spans="1:7" x14ac:dyDescent="0.3">
      <c r="A164" s="234" t="s">
        <v>1801</v>
      </c>
      <c r="B164" s="340" t="s">
        <v>592</v>
      </c>
      <c r="C164" s="347" t="s">
        <v>83</v>
      </c>
      <c r="D164" s="347" t="s">
        <v>83</v>
      </c>
      <c r="E164" s="249"/>
      <c r="F164" s="347" t="s">
        <v>83</v>
      </c>
      <c r="G164" s="241"/>
    </row>
    <row r="165" spans="1:7" x14ac:dyDescent="0.3">
      <c r="A165" s="234" t="s">
        <v>1802</v>
      </c>
      <c r="B165" s="340" t="s">
        <v>592</v>
      </c>
      <c r="C165" s="347" t="s">
        <v>83</v>
      </c>
      <c r="D165" s="347" t="s">
        <v>83</v>
      </c>
      <c r="E165" s="249"/>
      <c r="F165" s="347" t="s">
        <v>83</v>
      </c>
      <c r="G165" s="241"/>
    </row>
    <row r="166" spans="1:7" x14ac:dyDescent="0.3">
      <c r="A166" s="234" t="s">
        <v>1803</v>
      </c>
      <c r="B166" s="340" t="s">
        <v>592</v>
      </c>
      <c r="C166" s="347" t="s">
        <v>83</v>
      </c>
      <c r="D166" s="347" t="s">
        <v>83</v>
      </c>
      <c r="E166" s="249"/>
      <c r="F166" s="347" t="s">
        <v>83</v>
      </c>
      <c r="G166" s="241"/>
    </row>
    <row r="167" spans="1:7" x14ac:dyDescent="0.3">
      <c r="A167" s="234" t="s">
        <v>1804</v>
      </c>
      <c r="B167" s="340" t="s">
        <v>592</v>
      </c>
      <c r="C167" s="347" t="s">
        <v>83</v>
      </c>
      <c r="D167" s="347" t="s">
        <v>83</v>
      </c>
      <c r="E167" s="249"/>
      <c r="F167" s="347" t="s">
        <v>83</v>
      </c>
      <c r="G167" s="241"/>
    </row>
    <row r="168" spans="1:7" x14ac:dyDescent="0.3">
      <c r="A168" s="234" t="s">
        <v>1805</v>
      </c>
      <c r="B168" s="340" t="s">
        <v>592</v>
      </c>
      <c r="C168" s="347" t="s">
        <v>83</v>
      </c>
      <c r="D168" s="347" t="s">
        <v>83</v>
      </c>
      <c r="E168" s="249"/>
      <c r="F168" s="347" t="s">
        <v>83</v>
      </c>
      <c r="G168" s="241"/>
    </row>
    <row r="169" spans="1:7" x14ac:dyDescent="0.3">
      <c r="A169" s="234" t="s">
        <v>1806</v>
      </c>
      <c r="B169" s="340" t="s">
        <v>592</v>
      </c>
      <c r="C169" s="347" t="s">
        <v>83</v>
      </c>
      <c r="D169" s="347" t="s">
        <v>83</v>
      </c>
      <c r="E169" s="249"/>
      <c r="F169" s="347" t="s">
        <v>83</v>
      </c>
      <c r="G169" s="241"/>
    </row>
    <row r="170" spans="1:7" x14ac:dyDescent="0.3">
      <c r="A170" s="234" t="s">
        <v>1807</v>
      </c>
      <c r="B170" s="340" t="s">
        <v>592</v>
      </c>
      <c r="C170" s="347" t="s">
        <v>83</v>
      </c>
      <c r="D170" s="347" t="s">
        <v>83</v>
      </c>
      <c r="E170" s="249"/>
      <c r="F170" s="347" t="s">
        <v>83</v>
      </c>
      <c r="G170" s="241"/>
    </row>
    <row r="171" spans="1:7" x14ac:dyDescent="0.3">
      <c r="A171" s="85"/>
      <c r="B171" s="85" t="s">
        <v>623</v>
      </c>
      <c r="C171" s="85" t="s">
        <v>498</v>
      </c>
      <c r="D171" s="85" t="s">
        <v>499</v>
      </c>
      <c r="E171" s="85"/>
      <c r="F171" s="85" t="s">
        <v>467</v>
      </c>
      <c r="G171" s="85"/>
    </row>
    <row r="172" spans="1:7" x14ac:dyDescent="0.3">
      <c r="A172" s="234" t="s">
        <v>1808</v>
      </c>
      <c r="B172" s="234" t="s">
        <v>625</v>
      </c>
      <c r="C172" s="347" t="s">
        <v>83</v>
      </c>
      <c r="D172" s="347" t="s">
        <v>83</v>
      </c>
      <c r="E172" s="250"/>
      <c r="F172" s="347" t="s">
        <v>83</v>
      </c>
      <c r="G172" s="241"/>
    </row>
    <row r="173" spans="1:7" x14ac:dyDescent="0.3">
      <c r="A173" s="234" t="s">
        <v>1809</v>
      </c>
      <c r="B173" s="234" t="s">
        <v>627</v>
      </c>
      <c r="C173" s="347" t="s">
        <v>83</v>
      </c>
      <c r="D173" s="347" t="s">
        <v>83</v>
      </c>
      <c r="E173" s="250"/>
      <c r="F173" s="347" t="s">
        <v>83</v>
      </c>
      <c r="G173" s="241"/>
    </row>
    <row r="174" spans="1:7" x14ac:dyDescent="0.3">
      <c r="A174" s="234" t="s">
        <v>1810</v>
      </c>
      <c r="B174" s="234" t="s">
        <v>144</v>
      </c>
      <c r="C174" s="347" t="s">
        <v>83</v>
      </c>
      <c r="D174" s="347" t="s">
        <v>83</v>
      </c>
      <c r="E174" s="250"/>
      <c r="F174" s="347" t="s">
        <v>83</v>
      </c>
      <c r="G174" s="241"/>
    </row>
    <row r="175" spans="1:7" x14ac:dyDescent="0.3">
      <c r="A175" s="234" t="s">
        <v>1811</v>
      </c>
      <c r="B175" s="234"/>
      <c r="C175" s="249"/>
      <c r="D175" s="249"/>
      <c r="E175" s="250"/>
      <c r="F175" s="249"/>
      <c r="G175" s="241"/>
    </row>
    <row r="176" spans="1:7" x14ac:dyDescent="0.3">
      <c r="A176" s="234" t="s">
        <v>1812</v>
      </c>
      <c r="B176" s="234"/>
      <c r="C176" s="249"/>
      <c r="D176" s="249"/>
      <c r="E176" s="250"/>
      <c r="F176" s="249"/>
      <c r="G176" s="241"/>
    </row>
    <row r="177" spans="1:7" x14ac:dyDescent="0.3">
      <c r="A177" s="234" t="s">
        <v>1813</v>
      </c>
      <c r="B177" s="234"/>
      <c r="C177" s="249"/>
      <c r="D177" s="249"/>
      <c r="E177" s="250"/>
      <c r="F177" s="249"/>
      <c r="G177" s="241"/>
    </row>
    <row r="178" spans="1:7" x14ac:dyDescent="0.3">
      <c r="A178" s="234" t="s">
        <v>1814</v>
      </c>
      <c r="B178" s="234"/>
      <c r="C178" s="249"/>
      <c r="D178" s="249"/>
      <c r="E178" s="250"/>
      <c r="F178" s="249"/>
      <c r="G178" s="241"/>
    </row>
    <row r="179" spans="1:7" x14ac:dyDescent="0.3">
      <c r="A179" s="234" t="s">
        <v>1815</v>
      </c>
      <c r="B179" s="234"/>
      <c r="C179" s="249"/>
      <c r="D179" s="249"/>
      <c r="E179" s="250"/>
      <c r="F179" s="249"/>
      <c r="G179" s="241"/>
    </row>
    <row r="180" spans="1:7" x14ac:dyDescent="0.3">
      <c r="A180" s="234" t="s">
        <v>1816</v>
      </c>
      <c r="B180" s="234"/>
      <c r="C180" s="249"/>
      <c r="D180" s="249"/>
      <c r="E180" s="250"/>
      <c r="F180" s="249"/>
      <c r="G180" s="241"/>
    </row>
    <row r="181" spans="1:7" x14ac:dyDescent="0.3">
      <c r="A181" s="85"/>
      <c r="B181" s="85" t="s">
        <v>635</v>
      </c>
      <c r="C181" s="85" t="s">
        <v>498</v>
      </c>
      <c r="D181" s="85" t="s">
        <v>499</v>
      </c>
      <c r="E181" s="85"/>
      <c r="F181" s="85" t="s">
        <v>467</v>
      </c>
      <c r="G181" s="85"/>
    </row>
    <row r="182" spans="1:7" x14ac:dyDescent="0.3">
      <c r="A182" s="234" t="s">
        <v>1817</v>
      </c>
      <c r="B182" s="234" t="s">
        <v>637</v>
      </c>
      <c r="C182" s="347" t="s">
        <v>83</v>
      </c>
      <c r="D182" s="347" t="s">
        <v>83</v>
      </c>
      <c r="E182" s="250"/>
      <c r="F182" s="347" t="s">
        <v>83</v>
      </c>
      <c r="G182" s="241"/>
    </row>
    <row r="183" spans="1:7" x14ac:dyDescent="0.3">
      <c r="A183" s="234" t="s">
        <v>1818</v>
      </c>
      <c r="B183" s="234" t="s">
        <v>639</v>
      </c>
      <c r="C183" s="347" t="s">
        <v>83</v>
      </c>
      <c r="D183" s="347" t="s">
        <v>83</v>
      </c>
      <c r="E183" s="250"/>
      <c r="F183" s="347" t="s">
        <v>83</v>
      </c>
      <c r="G183" s="241"/>
    </row>
    <row r="184" spans="1:7" x14ac:dyDescent="0.3">
      <c r="A184" s="234" t="s">
        <v>1819</v>
      </c>
      <c r="B184" s="234" t="s">
        <v>144</v>
      </c>
      <c r="C184" s="347" t="s">
        <v>83</v>
      </c>
      <c r="D184" s="347" t="s">
        <v>83</v>
      </c>
      <c r="E184" s="250"/>
      <c r="F184" s="347" t="s">
        <v>83</v>
      </c>
      <c r="G184" s="241"/>
    </row>
    <row r="185" spans="1:7" x14ac:dyDescent="0.3">
      <c r="A185" s="234" t="s">
        <v>1820</v>
      </c>
      <c r="B185" s="234"/>
      <c r="C185" s="234"/>
      <c r="D185" s="234"/>
      <c r="E185" s="232"/>
      <c r="F185" s="234"/>
      <c r="G185" s="241"/>
    </row>
    <row r="186" spans="1:7" x14ac:dyDescent="0.3">
      <c r="A186" s="234" t="s">
        <v>1821</v>
      </c>
      <c r="B186" s="234"/>
      <c r="C186" s="234"/>
      <c r="D186" s="234"/>
      <c r="E186" s="232"/>
      <c r="F186" s="234"/>
      <c r="G186" s="241"/>
    </row>
    <row r="187" spans="1:7" x14ac:dyDescent="0.3">
      <c r="A187" s="234" t="s">
        <v>1822</v>
      </c>
      <c r="B187" s="234"/>
      <c r="C187" s="234"/>
      <c r="D187" s="234"/>
      <c r="E187" s="232"/>
      <c r="F187" s="234"/>
      <c r="G187" s="241"/>
    </row>
    <row r="188" spans="1:7" x14ac:dyDescent="0.3">
      <c r="A188" s="234" t="s">
        <v>1823</v>
      </c>
      <c r="B188" s="234"/>
      <c r="C188" s="234"/>
      <c r="D188" s="234"/>
      <c r="E188" s="232"/>
      <c r="F188" s="234"/>
      <c r="G188" s="241"/>
    </row>
    <row r="189" spans="1:7" x14ac:dyDescent="0.3">
      <c r="A189" s="234" t="s">
        <v>1824</v>
      </c>
      <c r="B189" s="234"/>
      <c r="C189" s="234"/>
      <c r="D189" s="234"/>
      <c r="E189" s="232"/>
      <c r="F189" s="234"/>
      <c r="G189" s="241"/>
    </row>
    <row r="190" spans="1:7" x14ac:dyDescent="0.3">
      <c r="A190" s="234" t="s">
        <v>1825</v>
      </c>
      <c r="B190" s="234"/>
      <c r="C190" s="234"/>
      <c r="D190" s="234"/>
      <c r="E190" s="232"/>
      <c r="F190" s="234"/>
      <c r="G190" s="241"/>
    </row>
    <row r="191" spans="1:7" x14ac:dyDescent="0.3">
      <c r="A191" s="85"/>
      <c r="B191" s="85" t="s">
        <v>647</v>
      </c>
      <c r="C191" s="85" t="s">
        <v>498</v>
      </c>
      <c r="D191" s="85" t="s">
        <v>499</v>
      </c>
      <c r="E191" s="85"/>
      <c r="F191" s="85" t="s">
        <v>467</v>
      </c>
      <c r="G191" s="85"/>
    </row>
    <row r="192" spans="1:7" x14ac:dyDescent="0.3">
      <c r="A192" s="234" t="s">
        <v>1826</v>
      </c>
      <c r="B192" s="242" t="s">
        <v>649</v>
      </c>
      <c r="C192" s="347" t="s">
        <v>83</v>
      </c>
      <c r="D192" s="347" t="s">
        <v>83</v>
      </c>
      <c r="E192" s="250"/>
      <c r="F192" s="347" t="s">
        <v>83</v>
      </c>
      <c r="G192" s="241"/>
    </row>
    <row r="193" spans="1:7" x14ac:dyDescent="0.3">
      <c r="A193" s="234" t="s">
        <v>1827</v>
      </c>
      <c r="B193" s="242" t="s">
        <v>651</v>
      </c>
      <c r="C193" s="347" t="s">
        <v>83</v>
      </c>
      <c r="D193" s="347" t="s">
        <v>83</v>
      </c>
      <c r="E193" s="250"/>
      <c r="F193" s="347" t="s">
        <v>83</v>
      </c>
      <c r="G193" s="241"/>
    </row>
    <row r="194" spans="1:7" x14ac:dyDescent="0.3">
      <c r="A194" s="234" t="s">
        <v>1828</v>
      </c>
      <c r="B194" s="242" t="s">
        <v>653</v>
      </c>
      <c r="C194" s="347" t="s">
        <v>83</v>
      </c>
      <c r="D194" s="347" t="s">
        <v>83</v>
      </c>
      <c r="E194" s="249"/>
      <c r="F194" s="347" t="s">
        <v>83</v>
      </c>
      <c r="G194" s="241"/>
    </row>
    <row r="195" spans="1:7" x14ac:dyDescent="0.3">
      <c r="A195" s="234" t="s">
        <v>1829</v>
      </c>
      <c r="B195" s="242" t="s">
        <v>655</v>
      </c>
      <c r="C195" s="347" t="s">
        <v>83</v>
      </c>
      <c r="D195" s="347" t="s">
        <v>83</v>
      </c>
      <c r="E195" s="249"/>
      <c r="F195" s="347" t="s">
        <v>83</v>
      </c>
      <c r="G195" s="241"/>
    </row>
    <row r="196" spans="1:7" x14ac:dyDescent="0.3">
      <c r="A196" s="234" t="s">
        <v>1830</v>
      </c>
      <c r="B196" s="242" t="s">
        <v>657</v>
      </c>
      <c r="C196" s="347" t="s">
        <v>83</v>
      </c>
      <c r="D196" s="347" t="s">
        <v>83</v>
      </c>
      <c r="E196" s="249"/>
      <c r="F196" s="347" t="s">
        <v>83</v>
      </c>
      <c r="G196" s="241"/>
    </row>
    <row r="197" spans="1:7" x14ac:dyDescent="0.3">
      <c r="A197" s="234" t="s">
        <v>1831</v>
      </c>
      <c r="B197" s="239"/>
      <c r="C197" s="249"/>
      <c r="D197" s="249"/>
      <c r="E197" s="249"/>
      <c r="F197" s="249"/>
      <c r="G197" s="241"/>
    </row>
    <row r="198" spans="1:7" x14ac:dyDescent="0.3">
      <c r="A198" s="234" t="s">
        <v>1832</v>
      </c>
      <c r="B198" s="239"/>
      <c r="C198" s="249"/>
      <c r="D198" s="249"/>
      <c r="E198" s="249"/>
      <c r="F198" s="249"/>
      <c r="G198" s="241"/>
    </row>
    <row r="199" spans="1:7" x14ac:dyDescent="0.3">
      <c r="A199" s="234" t="s">
        <v>1833</v>
      </c>
      <c r="B199" s="242"/>
      <c r="C199" s="249"/>
      <c r="D199" s="249"/>
      <c r="E199" s="249"/>
      <c r="F199" s="249"/>
      <c r="G199" s="241"/>
    </row>
    <row r="200" spans="1:7" x14ac:dyDescent="0.3">
      <c r="A200" s="234" t="s">
        <v>1834</v>
      </c>
      <c r="B200" s="242"/>
      <c r="C200" s="249"/>
      <c r="D200" s="249"/>
      <c r="E200" s="249"/>
      <c r="F200" s="249"/>
      <c r="G200" s="241"/>
    </row>
    <row r="201" spans="1:7" x14ac:dyDescent="0.3">
      <c r="A201" s="85"/>
      <c r="B201" s="85" t="s">
        <v>662</v>
      </c>
      <c r="C201" s="85" t="s">
        <v>498</v>
      </c>
      <c r="D201" s="85" t="s">
        <v>499</v>
      </c>
      <c r="E201" s="85"/>
      <c r="F201" s="85" t="s">
        <v>467</v>
      </c>
      <c r="G201" s="85"/>
    </row>
    <row r="202" spans="1:7" x14ac:dyDescent="0.3">
      <c r="A202" s="234" t="s">
        <v>1835</v>
      </c>
      <c r="B202" s="234" t="s">
        <v>664</v>
      </c>
      <c r="C202" s="347" t="s">
        <v>83</v>
      </c>
      <c r="D202" s="347" t="s">
        <v>83</v>
      </c>
      <c r="E202" s="250"/>
      <c r="F202" s="347" t="s">
        <v>83</v>
      </c>
      <c r="G202" s="241"/>
    </row>
    <row r="203" spans="1:7" x14ac:dyDescent="0.3">
      <c r="A203" s="234" t="s">
        <v>1836</v>
      </c>
      <c r="B203" s="243"/>
      <c r="C203" s="249"/>
      <c r="D203" s="249"/>
      <c r="E203" s="250"/>
      <c r="F203" s="249"/>
      <c r="G203" s="241"/>
    </row>
    <row r="204" spans="1:7" x14ac:dyDescent="0.3">
      <c r="A204" s="234" t="s">
        <v>1837</v>
      </c>
      <c r="B204" s="243"/>
      <c r="C204" s="249"/>
      <c r="D204" s="249"/>
      <c r="E204" s="250"/>
      <c r="F204" s="249"/>
      <c r="G204" s="241"/>
    </row>
    <row r="205" spans="1:7" x14ac:dyDescent="0.3">
      <c r="A205" s="234" t="s">
        <v>1838</v>
      </c>
      <c r="B205" s="243"/>
      <c r="C205" s="249"/>
      <c r="D205" s="249"/>
      <c r="E205" s="250"/>
      <c r="F205" s="249"/>
      <c r="G205" s="241"/>
    </row>
    <row r="206" spans="1:7" x14ac:dyDescent="0.3">
      <c r="A206" s="234" t="s">
        <v>1839</v>
      </c>
      <c r="B206" s="243"/>
      <c r="C206" s="249"/>
      <c r="D206" s="249"/>
      <c r="E206" s="250"/>
      <c r="F206" s="249"/>
      <c r="G206" s="241"/>
    </row>
    <row r="207" spans="1:7" x14ac:dyDescent="0.3">
      <c r="A207" s="234" t="s">
        <v>1840</v>
      </c>
      <c r="B207" s="241"/>
      <c r="C207" s="241"/>
      <c r="D207" s="241"/>
      <c r="E207" s="241"/>
      <c r="F207" s="241"/>
      <c r="G207" s="241"/>
    </row>
    <row r="208" spans="1:7" x14ac:dyDescent="0.3">
      <c r="A208" s="234" t="s">
        <v>1841</v>
      </c>
      <c r="B208" s="241"/>
      <c r="C208" s="241"/>
      <c r="D208" s="241"/>
      <c r="E208" s="241"/>
      <c r="F208" s="241"/>
      <c r="G208" s="241"/>
    </row>
    <row r="209" spans="1:7" x14ac:dyDescent="0.3">
      <c r="A209" s="234" t="s">
        <v>1842</v>
      </c>
      <c r="B209" s="241"/>
      <c r="C209" s="241"/>
      <c r="D209" s="241"/>
      <c r="E209" s="241"/>
      <c r="F209" s="241"/>
      <c r="G209" s="241"/>
    </row>
    <row r="210" spans="1:7" ht="18" x14ac:dyDescent="0.3">
      <c r="A210" s="172"/>
      <c r="B210" s="263" t="s">
        <v>1648</v>
      </c>
      <c r="C210" s="262"/>
      <c r="D210" s="262"/>
      <c r="E210" s="262"/>
      <c r="F210" s="262"/>
      <c r="G210" s="262"/>
    </row>
    <row r="211" spans="1:7" x14ac:dyDescent="0.3">
      <c r="A211" s="85"/>
      <c r="B211" s="85" t="s">
        <v>669</v>
      </c>
      <c r="C211" s="85" t="s">
        <v>670</v>
      </c>
      <c r="D211" s="85" t="s">
        <v>671</v>
      </c>
      <c r="E211" s="85"/>
      <c r="F211" s="85" t="s">
        <v>498</v>
      </c>
      <c r="G211" s="85" t="s">
        <v>672</v>
      </c>
    </row>
    <row r="212" spans="1:7" x14ac:dyDescent="0.3">
      <c r="A212" s="234" t="s">
        <v>1843</v>
      </c>
      <c r="B212" s="241" t="s">
        <v>674</v>
      </c>
      <c r="C212" s="341" t="s">
        <v>83</v>
      </c>
      <c r="D212" s="234"/>
      <c r="E212" s="244"/>
      <c r="F212" s="245"/>
      <c r="G212" s="245"/>
    </row>
    <row r="213" spans="1:7" x14ac:dyDescent="0.3">
      <c r="A213" s="244"/>
      <c r="B213" s="246"/>
      <c r="C213" s="244"/>
      <c r="D213" s="244"/>
      <c r="E213" s="244"/>
      <c r="F213" s="245"/>
      <c r="G213" s="245"/>
    </row>
    <row r="214" spans="1:7" x14ac:dyDescent="0.3">
      <c r="A214" s="234"/>
      <c r="B214" s="241" t="s">
        <v>675</v>
      </c>
      <c r="C214" s="244"/>
      <c r="D214" s="244"/>
      <c r="E214" s="244"/>
      <c r="F214" s="245"/>
      <c r="G214" s="245"/>
    </row>
    <row r="215" spans="1:7" x14ac:dyDescent="0.3">
      <c r="A215" s="234" t="s">
        <v>1844</v>
      </c>
      <c r="B215" s="340" t="s">
        <v>592</v>
      </c>
      <c r="C215" s="341" t="s">
        <v>83</v>
      </c>
      <c r="D215" s="349" t="s">
        <v>83</v>
      </c>
      <c r="E215" s="244"/>
      <c r="F215" s="251" t="str">
        <f>IF($C$239=0,"",IF(C215="[for completion]","",IF(C215="","",C215/$C$239)))</f>
        <v/>
      </c>
      <c r="G215" s="251" t="str">
        <f>IF($D$239=0,"",IF(D215="[for completion]","",IF(D215="","",D215/$D$239)))</f>
        <v/>
      </c>
    </row>
    <row r="216" spans="1:7" x14ac:dyDescent="0.3">
      <c r="A216" s="234" t="s">
        <v>1845</v>
      </c>
      <c r="B216" s="340" t="s">
        <v>592</v>
      </c>
      <c r="C216" s="341" t="s">
        <v>83</v>
      </c>
      <c r="D216" s="349" t="s">
        <v>83</v>
      </c>
      <c r="E216" s="244"/>
      <c r="F216" s="251" t="str">
        <f t="shared" ref="F216:F238" si="4">IF($C$239=0,"",IF(C216="[for completion]","",IF(C216="","",C216/$C$239)))</f>
        <v/>
      </c>
      <c r="G216" s="251" t="str">
        <f t="shared" ref="G216:G238" si="5">IF($D$239=0,"",IF(D216="[for completion]","",IF(D216="","",D216/$D$239)))</f>
        <v/>
      </c>
    </row>
    <row r="217" spans="1:7" x14ac:dyDescent="0.3">
      <c r="A217" s="234" t="s">
        <v>1846</v>
      </c>
      <c r="B217" s="340" t="s">
        <v>592</v>
      </c>
      <c r="C217" s="341" t="s">
        <v>83</v>
      </c>
      <c r="D217" s="349" t="s">
        <v>83</v>
      </c>
      <c r="E217" s="244"/>
      <c r="F217" s="251" t="str">
        <f t="shared" si="4"/>
        <v/>
      </c>
      <c r="G217" s="251" t="str">
        <f t="shared" si="5"/>
        <v/>
      </c>
    </row>
    <row r="218" spans="1:7" x14ac:dyDescent="0.3">
      <c r="A218" s="234" t="s">
        <v>1847</v>
      </c>
      <c r="B218" s="340" t="s">
        <v>592</v>
      </c>
      <c r="C218" s="341" t="s">
        <v>83</v>
      </c>
      <c r="D218" s="349" t="s">
        <v>83</v>
      </c>
      <c r="E218" s="244"/>
      <c r="F218" s="251" t="str">
        <f t="shared" si="4"/>
        <v/>
      </c>
      <c r="G218" s="251" t="str">
        <f t="shared" si="5"/>
        <v/>
      </c>
    </row>
    <row r="219" spans="1:7" x14ac:dyDescent="0.3">
      <c r="A219" s="234" t="s">
        <v>1848</v>
      </c>
      <c r="B219" s="340" t="s">
        <v>592</v>
      </c>
      <c r="C219" s="341" t="s">
        <v>83</v>
      </c>
      <c r="D219" s="349" t="s">
        <v>83</v>
      </c>
      <c r="E219" s="244"/>
      <c r="F219" s="251" t="str">
        <f t="shared" si="4"/>
        <v/>
      </c>
      <c r="G219" s="251" t="str">
        <f t="shared" si="5"/>
        <v/>
      </c>
    </row>
    <row r="220" spans="1:7" x14ac:dyDescent="0.3">
      <c r="A220" s="234" t="s">
        <v>1849</v>
      </c>
      <c r="B220" s="340" t="s">
        <v>592</v>
      </c>
      <c r="C220" s="341" t="s">
        <v>83</v>
      </c>
      <c r="D220" s="349" t="s">
        <v>83</v>
      </c>
      <c r="E220" s="244"/>
      <c r="F220" s="251" t="str">
        <f t="shared" si="4"/>
        <v/>
      </c>
      <c r="G220" s="251" t="str">
        <f t="shared" si="5"/>
        <v/>
      </c>
    </row>
    <row r="221" spans="1:7" x14ac:dyDescent="0.3">
      <c r="A221" s="234" t="s">
        <v>1850</v>
      </c>
      <c r="B221" s="340" t="s">
        <v>592</v>
      </c>
      <c r="C221" s="341" t="s">
        <v>83</v>
      </c>
      <c r="D221" s="349" t="s">
        <v>83</v>
      </c>
      <c r="E221" s="244"/>
      <c r="F221" s="251" t="str">
        <f t="shared" si="4"/>
        <v/>
      </c>
      <c r="G221" s="251" t="str">
        <f t="shared" si="5"/>
        <v/>
      </c>
    </row>
    <row r="222" spans="1:7" x14ac:dyDescent="0.3">
      <c r="A222" s="234" t="s">
        <v>1851</v>
      </c>
      <c r="B222" s="340" t="s">
        <v>592</v>
      </c>
      <c r="C222" s="341" t="s">
        <v>83</v>
      </c>
      <c r="D222" s="349" t="s">
        <v>83</v>
      </c>
      <c r="E222" s="244"/>
      <c r="F222" s="251" t="str">
        <f t="shared" si="4"/>
        <v/>
      </c>
      <c r="G222" s="251" t="str">
        <f t="shared" si="5"/>
        <v/>
      </c>
    </row>
    <row r="223" spans="1:7" x14ac:dyDescent="0.3">
      <c r="A223" s="234" t="s">
        <v>1852</v>
      </c>
      <c r="B223" s="340" t="s">
        <v>592</v>
      </c>
      <c r="C223" s="341" t="s">
        <v>83</v>
      </c>
      <c r="D223" s="349" t="s">
        <v>83</v>
      </c>
      <c r="E223" s="244"/>
      <c r="F223" s="251" t="str">
        <f t="shared" si="4"/>
        <v/>
      </c>
      <c r="G223" s="251" t="str">
        <f t="shared" si="5"/>
        <v/>
      </c>
    </row>
    <row r="224" spans="1:7" x14ac:dyDescent="0.3">
      <c r="A224" s="234" t="s">
        <v>1853</v>
      </c>
      <c r="B224" s="340" t="s">
        <v>592</v>
      </c>
      <c r="C224" s="341" t="s">
        <v>83</v>
      </c>
      <c r="D224" s="349" t="s">
        <v>83</v>
      </c>
      <c r="E224" s="241"/>
      <c r="F224" s="251" t="str">
        <f t="shared" si="4"/>
        <v/>
      </c>
      <c r="G224" s="251" t="str">
        <f t="shared" si="5"/>
        <v/>
      </c>
    </row>
    <row r="225" spans="1:7" x14ac:dyDescent="0.3">
      <c r="A225" s="234" t="s">
        <v>1854</v>
      </c>
      <c r="B225" s="340" t="s">
        <v>592</v>
      </c>
      <c r="C225" s="341" t="s">
        <v>83</v>
      </c>
      <c r="D225" s="349" t="s">
        <v>83</v>
      </c>
      <c r="E225" s="241"/>
      <c r="F225" s="251" t="str">
        <f t="shared" si="4"/>
        <v/>
      </c>
      <c r="G225" s="251" t="str">
        <f t="shared" si="5"/>
        <v/>
      </c>
    </row>
    <row r="226" spans="1:7" x14ac:dyDescent="0.3">
      <c r="A226" s="234" t="s">
        <v>1855</v>
      </c>
      <c r="B226" s="340" t="s">
        <v>592</v>
      </c>
      <c r="C226" s="341" t="s">
        <v>83</v>
      </c>
      <c r="D226" s="349" t="s">
        <v>83</v>
      </c>
      <c r="E226" s="241"/>
      <c r="F226" s="251" t="str">
        <f t="shared" si="4"/>
        <v/>
      </c>
      <c r="G226" s="251" t="str">
        <f t="shared" si="5"/>
        <v/>
      </c>
    </row>
    <row r="227" spans="1:7" x14ac:dyDescent="0.3">
      <c r="A227" s="234" t="s">
        <v>1856</v>
      </c>
      <c r="B227" s="340" t="s">
        <v>592</v>
      </c>
      <c r="C227" s="341" t="s">
        <v>83</v>
      </c>
      <c r="D227" s="349" t="s">
        <v>83</v>
      </c>
      <c r="E227" s="241"/>
      <c r="F227" s="251" t="str">
        <f t="shared" si="4"/>
        <v/>
      </c>
      <c r="G227" s="251" t="str">
        <f t="shared" si="5"/>
        <v/>
      </c>
    </row>
    <row r="228" spans="1:7" x14ac:dyDescent="0.3">
      <c r="A228" s="234" t="s">
        <v>1857</v>
      </c>
      <c r="B228" s="340" t="s">
        <v>592</v>
      </c>
      <c r="C228" s="341" t="s">
        <v>83</v>
      </c>
      <c r="D228" s="349" t="s">
        <v>83</v>
      </c>
      <c r="E228" s="241"/>
      <c r="F228" s="251" t="str">
        <f t="shared" si="4"/>
        <v/>
      </c>
      <c r="G228" s="251" t="str">
        <f t="shared" si="5"/>
        <v/>
      </c>
    </row>
    <row r="229" spans="1:7" x14ac:dyDescent="0.3">
      <c r="A229" s="234" t="s">
        <v>1858</v>
      </c>
      <c r="B229" s="340" t="s">
        <v>592</v>
      </c>
      <c r="C229" s="341" t="s">
        <v>83</v>
      </c>
      <c r="D229" s="349" t="s">
        <v>83</v>
      </c>
      <c r="E229" s="241"/>
      <c r="F229" s="251" t="str">
        <f t="shared" si="4"/>
        <v/>
      </c>
      <c r="G229" s="251" t="str">
        <f t="shared" si="5"/>
        <v/>
      </c>
    </row>
    <row r="230" spans="1:7" x14ac:dyDescent="0.3">
      <c r="A230" s="234" t="s">
        <v>1859</v>
      </c>
      <c r="B230" s="340" t="s">
        <v>592</v>
      </c>
      <c r="C230" s="341" t="s">
        <v>83</v>
      </c>
      <c r="D230" s="349" t="s">
        <v>83</v>
      </c>
      <c r="E230" s="234"/>
      <c r="F230" s="251" t="str">
        <f t="shared" si="4"/>
        <v/>
      </c>
      <c r="G230" s="251" t="str">
        <f t="shared" si="5"/>
        <v/>
      </c>
    </row>
    <row r="231" spans="1:7" x14ac:dyDescent="0.3">
      <c r="A231" s="234" t="s">
        <v>1860</v>
      </c>
      <c r="B231" s="340" t="s">
        <v>592</v>
      </c>
      <c r="C231" s="341" t="s">
        <v>83</v>
      </c>
      <c r="D231" s="349" t="s">
        <v>83</v>
      </c>
      <c r="E231" s="237"/>
      <c r="F231" s="251" t="str">
        <f t="shared" si="4"/>
        <v/>
      </c>
      <c r="G231" s="251" t="str">
        <f t="shared" si="5"/>
        <v/>
      </c>
    </row>
    <row r="232" spans="1:7" x14ac:dyDescent="0.3">
      <c r="A232" s="234" t="s">
        <v>1861</v>
      </c>
      <c r="B232" s="340" t="s">
        <v>592</v>
      </c>
      <c r="C232" s="341" t="s">
        <v>83</v>
      </c>
      <c r="D232" s="349" t="s">
        <v>83</v>
      </c>
      <c r="E232" s="237"/>
      <c r="F232" s="251" t="str">
        <f t="shared" si="4"/>
        <v/>
      </c>
      <c r="G232" s="251" t="str">
        <f t="shared" si="5"/>
        <v/>
      </c>
    </row>
    <row r="233" spans="1:7" x14ac:dyDescent="0.3">
      <c r="A233" s="234" t="s">
        <v>1862</v>
      </c>
      <c r="B233" s="340" t="s">
        <v>592</v>
      </c>
      <c r="C233" s="341" t="s">
        <v>83</v>
      </c>
      <c r="D233" s="349" t="s">
        <v>83</v>
      </c>
      <c r="E233" s="237"/>
      <c r="F233" s="251" t="str">
        <f t="shared" si="4"/>
        <v/>
      </c>
      <c r="G233" s="251" t="str">
        <f t="shared" si="5"/>
        <v/>
      </c>
    </row>
    <row r="234" spans="1:7" x14ac:dyDescent="0.3">
      <c r="A234" s="234" t="s">
        <v>1863</v>
      </c>
      <c r="B234" s="340" t="s">
        <v>592</v>
      </c>
      <c r="C234" s="341" t="s">
        <v>83</v>
      </c>
      <c r="D234" s="349" t="s">
        <v>83</v>
      </c>
      <c r="E234" s="237"/>
      <c r="F234" s="251" t="str">
        <f t="shared" si="4"/>
        <v/>
      </c>
      <c r="G234" s="251" t="str">
        <f t="shared" si="5"/>
        <v/>
      </c>
    </row>
    <row r="235" spans="1:7" x14ac:dyDescent="0.3">
      <c r="A235" s="234" t="s">
        <v>1864</v>
      </c>
      <c r="B235" s="340" t="s">
        <v>592</v>
      </c>
      <c r="C235" s="341" t="s">
        <v>83</v>
      </c>
      <c r="D235" s="349" t="s">
        <v>83</v>
      </c>
      <c r="E235" s="237"/>
      <c r="F235" s="251" t="str">
        <f t="shared" si="4"/>
        <v/>
      </c>
      <c r="G235" s="251" t="str">
        <f t="shared" si="5"/>
        <v/>
      </c>
    </row>
    <row r="236" spans="1:7" x14ac:dyDescent="0.3">
      <c r="A236" s="234" t="s">
        <v>1865</v>
      </c>
      <c r="B236" s="340" t="s">
        <v>592</v>
      </c>
      <c r="C236" s="341" t="s">
        <v>83</v>
      </c>
      <c r="D236" s="349" t="s">
        <v>83</v>
      </c>
      <c r="E236" s="237"/>
      <c r="F236" s="251" t="str">
        <f t="shared" si="4"/>
        <v/>
      </c>
      <c r="G236" s="251" t="str">
        <f t="shared" si="5"/>
        <v/>
      </c>
    </row>
    <row r="237" spans="1:7" x14ac:dyDescent="0.3">
      <c r="A237" s="234" t="s">
        <v>1866</v>
      </c>
      <c r="B237" s="340" t="s">
        <v>592</v>
      </c>
      <c r="C237" s="341" t="s">
        <v>83</v>
      </c>
      <c r="D237" s="349" t="s">
        <v>83</v>
      </c>
      <c r="E237" s="237"/>
      <c r="F237" s="251" t="str">
        <f t="shared" si="4"/>
        <v/>
      </c>
      <c r="G237" s="251" t="str">
        <f t="shared" si="5"/>
        <v/>
      </c>
    </row>
    <row r="238" spans="1:7" x14ac:dyDescent="0.3">
      <c r="A238" s="234" t="s">
        <v>1867</v>
      </c>
      <c r="B238" s="340" t="s">
        <v>592</v>
      </c>
      <c r="C238" s="341" t="s">
        <v>83</v>
      </c>
      <c r="D238" s="349" t="s">
        <v>83</v>
      </c>
      <c r="E238" s="237"/>
      <c r="F238" s="251" t="str">
        <f t="shared" si="4"/>
        <v/>
      </c>
      <c r="G238" s="251" t="str">
        <f t="shared" si="5"/>
        <v/>
      </c>
    </row>
    <row r="239" spans="1:7" x14ac:dyDescent="0.3">
      <c r="A239" s="234" t="s">
        <v>1868</v>
      </c>
      <c r="B239" s="247" t="s">
        <v>146</v>
      </c>
      <c r="C239" s="257">
        <v>0</v>
      </c>
      <c r="D239" s="255">
        <v>0</v>
      </c>
      <c r="E239" s="237"/>
      <c r="F239" s="256">
        <f>SUM(F215:F238)</f>
        <v>0</v>
      </c>
      <c r="G239" s="256">
        <f>SUM(G215:G238)</f>
        <v>0</v>
      </c>
    </row>
    <row r="240" spans="1:7" x14ac:dyDescent="0.3">
      <c r="A240" s="85"/>
      <c r="B240" s="85" t="s">
        <v>701</v>
      </c>
      <c r="C240" s="85" t="s">
        <v>670</v>
      </c>
      <c r="D240" s="85" t="s">
        <v>671</v>
      </c>
      <c r="E240" s="85"/>
      <c r="F240" s="85" t="s">
        <v>498</v>
      </c>
      <c r="G240" s="85" t="s">
        <v>672</v>
      </c>
    </row>
    <row r="241" spans="1:7" x14ac:dyDescent="0.3">
      <c r="A241" s="234" t="s">
        <v>1869</v>
      </c>
      <c r="B241" s="234" t="s">
        <v>703</v>
      </c>
      <c r="C241" s="347" t="s">
        <v>83</v>
      </c>
      <c r="D241" s="234"/>
      <c r="E241" s="234"/>
      <c r="F241" s="253"/>
      <c r="G241" s="253"/>
    </row>
    <row r="242" spans="1:7" x14ac:dyDescent="0.3">
      <c r="A242" s="234"/>
      <c r="B242" s="234"/>
      <c r="C242" s="234"/>
      <c r="D242" s="234"/>
      <c r="E242" s="234"/>
      <c r="F242" s="253"/>
      <c r="G242" s="253"/>
    </row>
    <row r="243" spans="1:7" x14ac:dyDescent="0.3">
      <c r="A243" s="234"/>
      <c r="B243" s="241" t="s">
        <v>704</v>
      </c>
      <c r="C243" s="234"/>
      <c r="D243" s="234"/>
      <c r="E243" s="234"/>
      <c r="F243" s="253"/>
      <c r="G243" s="253"/>
    </row>
    <row r="244" spans="1:7" x14ac:dyDescent="0.3">
      <c r="A244" s="234" t="s">
        <v>1870</v>
      </c>
      <c r="B244" s="234" t="s">
        <v>706</v>
      </c>
      <c r="C244" s="341" t="s">
        <v>83</v>
      </c>
      <c r="D244" s="349" t="s">
        <v>83</v>
      </c>
      <c r="E244" s="234"/>
      <c r="F244" s="251" t="str">
        <f>IF($C$252=0,"",IF(C244="[for completion]","",IF(C244="","",C244/$C$252)))</f>
        <v/>
      </c>
      <c r="G244" s="251" t="str">
        <f>IF($D$252=0,"",IF(D244="[for completion]","",IF(D244="","",D244/$D$252)))</f>
        <v/>
      </c>
    </row>
    <row r="245" spans="1:7" x14ac:dyDescent="0.3">
      <c r="A245" s="234" t="s">
        <v>1871</v>
      </c>
      <c r="B245" s="234" t="s">
        <v>708</v>
      </c>
      <c r="C245" s="341" t="s">
        <v>83</v>
      </c>
      <c r="D245" s="349" t="s">
        <v>83</v>
      </c>
      <c r="E245" s="234"/>
      <c r="F245" s="251" t="str">
        <f t="shared" ref="F245:F251" si="6">IF($C$252=0,"",IF(C245="[for completion]","",IF(C245="","",C245/$C$252)))</f>
        <v/>
      </c>
      <c r="G245" s="251" t="str">
        <f t="shared" ref="G245:G251" si="7">IF($D$252=0,"",IF(D245="[for completion]","",IF(D245="","",D245/$D$252)))</f>
        <v/>
      </c>
    </row>
    <row r="246" spans="1:7" x14ac:dyDescent="0.3">
      <c r="A246" s="234" t="s">
        <v>1872</v>
      </c>
      <c r="B246" s="234" t="s">
        <v>710</v>
      </c>
      <c r="C246" s="341" t="s">
        <v>83</v>
      </c>
      <c r="D246" s="349" t="s">
        <v>83</v>
      </c>
      <c r="E246" s="234"/>
      <c r="F246" s="251" t="str">
        <f t="shared" si="6"/>
        <v/>
      </c>
      <c r="G246" s="251" t="str">
        <f t="shared" si="7"/>
        <v/>
      </c>
    </row>
    <row r="247" spans="1:7" x14ac:dyDescent="0.3">
      <c r="A247" s="234" t="s">
        <v>1873</v>
      </c>
      <c r="B247" s="234" t="s">
        <v>712</v>
      </c>
      <c r="C247" s="341" t="s">
        <v>83</v>
      </c>
      <c r="D247" s="349" t="s">
        <v>83</v>
      </c>
      <c r="E247" s="234"/>
      <c r="F247" s="251" t="str">
        <f t="shared" si="6"/>
        <v/>
      </c>
      <c r="G247" s="251" t="str">
        <f t="shared" si="7"/>
        <v/>
      </c>
    </row>
    <row r="248" spans="1:7" x14ac:dyDescent="0.3">
      <c r="A248" s="234" t="s">
        <v>1874</v>
      </c>
      <c r="B248" s="234" t="s">
        <v>714</v>
      </c>
      <c r="C248" s="341" t="s">
        <v>83</v>
      </c>
      <c r="D248" s="349" t="s">
        <v>83</v>
      </c>
      <c r="E248" s="234"/>
      <c r="F248" s="251" t="str">
        <f>IF($C$252=0,"",IF(C248="[for completion]","",IF(C248="","",C248/$C$252)))</f>
        <v/>
      </c>
      <c r="G248" s="251" t="str">
        <f t="shared" si="7"/>
        <v/>
      </c>
    </row>
    <row r="249" spans="1:7" x14ac:dyDescent="0.3">
      <c r="A249" s="234" t="s">
        <v>1875</v>
      </c>
      <c r="B249" s="234" t="s">
        <v>716</v>
      </c>
      <c r="C249" s="341" t="s">
        <v>83</v>
      </c>
      <c r="D249" s="349" t="s">
        <v>83</v>
      </c>
      <c r="E249" s="234"/>
      <c r="F249" s="251" t="str">
        <f t="shared" si="6"/>
        <v/>
      </c>
      <c r="G249" s="251" t="str">
        <f t="shared" si="7"/>
        <v/>
      </c>
    </row>
    <row r="250" spans="1:7" x14ac:dyDescent="0.3">
      <c r="A250" s="234" t="s">
        <v>1876</v>
      </c>
      <c r="B250" s="234" t="s">
        <v>718</v>
      </c>
      <c r="C250" s="341" t="s">
        <v>83</v>
      </c>
      <c r="D250" s="349" t="s">
        <v>83</v>
      </c>
      <c r="E250" s="234"/>
      <c r="F250" s="251" t="str">
        <f t="shared" si="6"/>
        <v/>
      </c>
      <c r="G250" s="251" t="str">
        <f t="shared" si="7"/>
        <v/>
      </c>
    </row>
    <row r="251" spans="1:7" x14ac:dyDescent="0.3">
      <c r="A251" s="234" t="s">
        <v>1877</v>
      </c>
      <c r="B251" s="234" t="s">
        <v>720</v>
      </c>
      <c r="C251" s="341" t="s">
        <v>83</v>
      </c>
      <c r="D251" s="349" t="s">
        <v>83</v>
      </c>
      <c r="E251" s="234"/>
      <c r="F251" s="251" t="str">
        <f t="shared" si="6"/>
        <v/>
      </c>
      <c r="G251" s="251" t="str">
        <f t="shared" si="7"/>
        <v/>
      </c>
    </row>
    <row r="252" spans="1:7" x14ac:dyDescent="0.3">
      <c r="A252" s="234" t="s">
        <v>1878</v>
      </c>
      <c r="B252" s="247" t="s">
        <v>146</v>
      </c>
      <c r="C252" s="252">
        <v>0</v>
      </c>
      <c r="D252" s="254">
        <v>0</v>
      </c>
      <c r="E252" s="234"/>
      <c r="F252" s="256">
        <f>SUM(F241:F251)</f>
        <v>0</v>
      </c>
      <c r="G252" s="256">
        <f>SUM(G241:G251)</f>
        <v>0</v>
      </c>
    </row>
    <row r="253" spans="1:7" x14ac:dyDescent="0.3">
      <c r="A253" s="234" t="s">
        <v>1879</v>
      </c>
      <c r="B253" s="238" t="s">
        <v>723</v>
      </c>
      <c r="C253" s="252"/>
      <c r="D253" s="254"/>
      <c r="E253" s="234"/>
      <c r="F253" s="251" t="s">
        <v>1671</v>
      </c>
      <c r="G253" s="251" t="s">
        <v>1671</v>
      </c>
    </row>
    <row r="254" spans="1:7" x14ac:dyDescent="0.3">
      <c r="A254" s="234" t="s">
        <v>1880</v>
      </c>
      <c r="B254" s="238" t="s">
        <v>725</v>
      </c>
      <c r="C254" s="252"/>
      <c r="D254" s="254"/>
      <c r="E254" s="234"/>
      <c r="F254" s="251" t="s">
        <v>1671</v>
      </c>
      <c r="G254" s="251" t="s">
        <v>1671</v>
      </c>
    </row>
    <row r="255" spans="1:7" x14ac:dyDescent="0.3">
      <c r="A255" s="234" t="s">
        <v>1881</v>
      </c>
      <c r="B255" s="238" t="s">
        <v>727</v>
      </c>
      <c r="C255" s="252"/>
      <c r="D255" s="254"/>
      <c r="E255" s="234"/>
      <c r="F255" s="251" t="s">
        <v>1671</v>
      </c>
      <c r="G255" s="251" t="s">
        <v>1671</v>
      </c>
    </row>
    <row r="256" spans="1:7" x14ac:dyDescent="0.3">
      <c r="A256" s="234" t="s">
        <v>1882</v>
      </c>
      <c r="B256" s="238" t="s">
        <v>729</v>
      </c>
      <c r="C256" s="252"/>
      <c r="D256" s="254"/>
      <c r="E256" s="234"/>
      <c r="F256" s="251" t="s">
        <v>1671</v>
      </c>
      <c r="G256" s="251" t="s">
        <v>1671</v>
      </c>
    </row>
    <row r="257" spans="1:7" x14ac:dyDescent="0.3">
      <c r="A257" s="234" t="s">
        <v>1883</v>
      </c>
      <c r="B257" s="238" t="s">
        <v>731</v>
      </c>
      <c r="C257" s="252"/>
      <c r="D257" s="254"/>
      <c r="E257" s="234"/>
      <c r="F257" s="251" t="s">
        <v>1671</v>
      </c>
      <c r="G257" s="251" t="s">
        <v>1671</v>
      </c>
    </row>
    <row r="258" spans="1:7" x14ac:dyDescent="0.3">
      <c r="A258" s="234" t="s">
        <v>1884</v>
      </c>
      <c r="B258" s="238" t="s">
        <v>733</v>
      </c>
      <c r="C258" s="252"/>
      <c r="D258" s="254"/>
      <c r="E258" s="234"/>
      <c r="F258" s="251" t="s">
        <v>1671</v>
      </c>
      <c r="G258" s="251" t="s">
        <v>1671</v>
      </c>
    </row>
    <row r="259" spans="1:7" x14ac:dyDescent="0.3">
      <c r="A259" s="234" t="s">
        <v>1885</v>
      </c>
      <c r="B259" s="238"/>
      <c r="C259" s="234"/>
      <c r="D259" s="234"/>
      <c r="E259" s="234"/>
      <c r="F259" s="251"/>
      <c r="G259" s="251"/>
    </row>
    <row r="260" spans="1:7" x14ac:dyDescent="0.3">
      <c r="A260" s="234" t="s">
        <v>1886</v>
      </c>
      <c r="B260" s="238"/>
      <c r="C260" s="234"/>
      <c r="D260" s="234"/>
      <c r="E260" s="234"/>
      <c r="F260" s="251"/>
      <c r="G260" s="251"/>
    </row>
    <row r="261" spans="1:7" x14ac:dyDescent="0.3">
      <c r="A261" s="234" t="s">
        <v>1887</v>
      </c>
      <c r="B261" s="238"/>
      <c r="C261" s="234"/>
      <c r="D261" s="234"/>
      <c r="E261" s="234"/>
      <c r="F261" s="251"/>
      <c r="G261" s="251"/>
    </row>
    <row r="262" spans="1:7" x14ac:dyDescent="0.3">
      <c r="A262" s="85"/>
      <c r="B262" s="85" t="s">
        <v>737</v>
      </c>
      <c r="C262" s="85" t="s">
        <v>670</v>
      </c>
      <c r="D262" s="85" t="s">
        <v>671</v>
      </c>
      <c r="E262" s="85"/>
      <c r="F262" s="85" t="s">
        <v>498</v>
      </c>
      <c r="G262" s="85" t="s">
        <v>672</v>
      </c>
    </row>
    <row r="263" spans="1:7" x14ac:dyDescent="0.3">
      <c r="A263" s="234" t="s">
        <v>1888</v>
      </c>
      <c r="B263" s="234" t="s">
        <v>703</v>
      </c>
      <c r="C263" s="347" t="s">
        <v>116</v>
      </c>
      <c r="D263" s="234"/>
      <c r="E263" s="234"/>
      <c r="F263" s="253"/>
      <c r="G263" s="253"/>
    </row>
    <row r="264" spans="1:7" x14ac:dyDescent="0.3">
      <c r="A264" s="234"/>
      <c r="B264" s="234"/>
      <c r="C264" s="234"/>
      <c r="D264" s="234"/>
      <c r="E264" s="234"/>
      <c r="F264" s="253"/>
      <c r="G264" s="253"/>
    </row>
    <row r="265" spans="1:7" x14ac:dyDescent="0.3">
      <c r="A265" s="234"/>
      <c r="B265" s="241" t="s">
        <v>704</v>
      </c>
      <c r="C265" s="234"/>
      <c r="D265" s="234"/>
      <c r="E265" s="234"/>
      <c r="F265" s="253"/>
      <c r="G265" s="253"/>
    </row>
    <row r="266" spans="1:7" x14ac:dyDescent="0.3">
      <c r="A266" s="234" t="s">
        <v>1889</v>
      </c>
      <c r="B266" s="234" t="s">
        <v>706</v>
      </c>
      <c r="C266" s="341" t="s">
        <v>116</v>
      </c>
      <c r="D266" s="349" t="s">
        <v>116</v>
      </c>
      <c r="E266" s="234"/>
      <c r="F266" s="251" t="str">
        <f>IF($C$274=0,"",IF(C266="[for completion]","",IF(C266="","",C266/$C$274)))</f>
        <v/>
      </c>
      <c r="G266" s="251" t="str">
        <f>IF($D$274=0,"",IF(D266="[for completion]","",IF(D266="","",D266/$D$274)))</f>
        <v/>
      </c>
    </row>
    <row r="267" spans="1:7" x14ac:dyDescent="0.3">
      <c r="A267" s="234" t="s">
        <v>1890</v>
      </c>
      <c r="B267" s="234" t="s">
        <v>708</v>
      </c>
      <c r="C267" s="341" t="s">
        <v>116</v>
      </c>
      <c r="D267" s="349" t="s">
        <v>116</v>
      </c>
      <c r="E267" s="234"/>
      <c r="F267" s="251" t="str">
        <f t="shared" ref="F267:F273" si="8">IF($C$274=0,"",IF(C267="[for completion]","",IF(C267="","",C267/$C$274)))</f>
        <v/>
      </c>
      <c r="G267" s="251" t="str">
        <f t="shared" ref="G267:G273" si="9">IF($D$274=0,"",IF(D267="[for completion]","",IF(D267="","",D267/$D$274)))</f>
        <v/>
      </c>
    </row>
    <row r="268" spans="1:7" x14ac:dyDescent="0.3">
      <c r="A268" s="234" t="s">
        <v>1891</v>
      </c>
      <c r="B268" s="234" t="s">
        <v>710</v>
      </c>
      <c r="C268" s="341" t="s">
        <v>116</v>
      </c>
      <c r="D268" s="349" t="s">
        <v>116</v>
      </c>
      <c r="E268" s="234"/>
      <c r="F268" s="251" t="str">
        <f t="shared" si="8"/>
        <v/>
      </c>
      <c r="G268" s="251" t="str">
        <f t="shared" si="9"/>
        <v/>
      </c>
    </row>
    <row r="269" spans="1:7" x14ac:dyDescent="0.3">
      <c r="A269" s="234" t="s">
        <v>1892</v>
      </c>
      <c r="B269" s="234" t="s">
        <v>712</v>
      </c>
      <c r="C269" s="341" t="s">
        <v>116</v>
      </c>
      <c r="D269" s="349" t="s">
        <v>116</v>
      </c>
      <c r="E269" s="234"/>
      <c r="F269" s="251" t="str">
        <f t="shared" si="8"/>
        <v/>
      </c>
      <c r="G269" s="251" t="str">
        <f t="shared" si="9"/>
        <v/>
      </c>
    </row>
    <row r="270" spans="1:7" x14ac:dyDescent="0.3">
      <c r="A270" s="234" t="s">
        <v>1893</v>
      </c>
      <c r="B270" s="234" t="s">
        <v>714</v>
      </c>
      <c r="C270" s="341" t="s">
        <v>116</v>
      </c>
      <c r="D270" s="349" t="s">
        <v>116</v>
      </c>
      <c r="E270" s="234"/>
      <c r="F270" s="251" t="str">
        <f t="shared" si="8"/>
        <v/>
      </c>
      <c r="G270" s="251" t="str">
        <f t="shared" si="9"/>
        <v/>
      </c>
    </row>
    <row r="271" spans="1:7" x14ac:dyDescent="0.3">
      <c r="A271" s="234" t="s">
        <v>1894</v>
      </c>
      <c r="B271" s="234" t="s">
        <v>716</v>
      </c>
      <c r="C271" s="341" t="s">
        <v>116</v>
      </c>
      <c r="D271" s="349" t="s">
        <v>116</v>
      </c>
      <c r="E271" s="234"/>
      <c r="F271" s="251" t="str">
        <f t="shared" si="8"/>
        <v/>
      </c>
      <c r="G271" s="251" t="str">
        <f t="shared" si="9"/>
        <v/>
      </c>
    </row>
    <row r="272" spans="1:7" x14ac:dyDescent="0.3">
      <c r="A272" s="234" t="s">
        <v>1895</v>
      </c>
      <c r="B272" s="234" t="s">
        <v>718</v>
      </c>
      <c r="C272" s="341" t="s">
        <v>116</v>
      </c>
      <c r="D272" s="349" t="s">
        <v>116</v>
      </c>
      <c r="E272" s="234"/>
      <c r="F272" s="251" t="str">
        <f t="shared" si="8"/>
        <v/>
      </c>
      <c r="G272" s="251" t="str">
        <f t="shared" si="9"/>
        <v/>
      </c>
    </row>
    <row r="273" spans="1:7" x14ac:dyDescent="0.3">
      <c r="A273" s="234" t="s">
        <v>1896</v>
      </c>
      <c r="B273" s="234" t="s">
        <v>720</v>
      </c>
      <c r="C273" s="341" t="s">
        <v>116</v>
      </c>
      <c r="D273" s="349" t="s">
        <v>116</v>
      </c>
      <c r="E273" s="234"/>
      <c r="F273" s="251" t="str">
        <f t="shared" si="8"/>
        <v/>
      </c>
      <c r="G273" s="251" t="str">
        <f t="shared" si="9"/>
        <v/>
      </c>
    </row>
    <row r="274" spans="1:7" x14ac:dyDescent="0.3">
      <c r="A274" s="234" t="s">
        <v>1897</v>
      </c>
      <c r="B274" s="247" t="s">
        <v>146</v>
      </c>
      <c r="C274" s="252">
        <v>0</v>
      </c>
      <c r="D274" s="254">
        <v>0</v>
      </c>
      <c r="E274" s="234"/>
      <c r="F274" s="256">
        <f>SUM(F266:F273)</f>
        <v>0</v>
      </c>
      <c r="G274" s="256">
        <f>SUM(G266:G273)</f>
        <v>0</v>
      </c>
    </row>
    <row r="275" spans="1:7" x14ac:dyDescent="0.3">
      <c r="A275" s="234" t="s">
        <v>1898</v>
      </c>
      <c r="B275" s="238" t="s">
        <v>723</v>
      </c>
      <c r="C275" s="252"/>
      <c r="D275" s="254"/>
      <c r="E275" s="234"/>
      <c r="F275" s="251" t="s">
        <v>1671</v>
      </c>
      <c r="G275" s="251" t="s">
        <v>1671</v>
      </c>
    </row>
    <row r="276" spans="1:7" x14ac:dyDescent="0.3">
      <c r="A276" s="234" t="s">
        <v>1899</v>
      </c>
      <c r="B276" s="238" t="s">
        <v>725</v>
      </c>
      <c r="C276" s="252"/>
      <c r="D276" s="254"/>
      <c r="E276" s="234"/>
      <c r="F276" s="251" t="s">
        <v>1671</v>
      </c>
      <c r="G276" s="251" t="s">
        <v>1671</v>
      </c>
    </row>
    <row r="277" spans="1:7" x14ac:dyDescent="0.3">
      <c r="A277" s="234" t="s">
        <v>1900</v>
      </c>
      <c r="B277" s="238" t="s">
        <v>727</v>
      </c>
      <c r="C277" s="252"/>
      <c r="D277" s="254"/>
      <c r="E277" s="234"/>
      <c r="F277" s="251" t="s">
        <v>1671</v>
      </c>
      <c r="G277" s="251" t="s">
        <v>1671</v>
      </c>
    </row>
    <row r="278" spans="1:7" x14ac:dyDescent="0.3">
      <c r="A278" s="234" t="s">
        <v>1901</v>
      </c>
      <c r="B278" s="238" t="s">
        <v>729</v>
      </c>
      <c r="C278" s="252"/>
      <c r="D278" s="254"/>
      <c r="E278" s="234"/>
      <c r="F278" s="251" t="s">
        <v>1671</v>
      </c>
      <c r="G278" s="251" t="s">
        <v>1671</v>
      </c>
    </row>
    <row r="279" spans="1:7" x14ac:dyDescent="0.3">
      <c r="A279" s="234" t="s">
        <v>1902</v>
      </c>
      <c r="B279" s="238" t="s">
        <v>731</v>
      </c>
      <c r="C279" s="252"/>
      <c r="D279" s="254"/>
      <c r="E279" s="234"/>
      <c r="F279" s="251" t="s">
        <v>1671</v>
      </c>
      <c r="G279" s="251" t="s">
        <v>1671</v>
      </c>
    </row>
    <row r="280" spans="1:7" x14ac:dyDescent="0.3">
      <c r="A280" s="234" t="s">
        <v>1903</v>
      </c>
      <c r="B280" s="238" t="s">
        <v>733</v>
      </c>
      <c r="C280" s="252"/>
      <c r="D280" s="254"/>
      <c r="E280" s="234"/>
      <c r="F280" s="251" t="s">
        <v>1671</v>
      </c>
      <c r="G280" s="251" t="s">
        <v>1671</v>
      </c>
    </row>
    <row r="281" spans="1:7" x14ac:dyDescent="0.3">
      <c r="A281" s="234" t="s">
        <v>1904</v>
      </c>
      <c r="B281" s="238"/>
      <c r="C281" s="234"/>
      <c r="D281" s="234"/>
      <c r="E281" s="234"/>
      <c r="F281" s="235"/>
      <c r="G281" s="235"/>
    </row>
    <row r="282" spans="1:7" x14ac:dyDescent="0.3">
      <c r="A282" s="234" t="s">
        <v>1905</v>
      </c>
      <c r="B282" s="238"/>
      <c r="C282" s="234"/>
      <c r="D282" s="234"/>
      <c r="E282" s="234"/>
      <c r="F282" s="235"/>
      <c r="G282" s="235"/>
    </row>
    <row r="283" spans="1:7" x14ac:dyDescent="0.3">
      <c r="A283" s="234" t="s">
        <v>1906</v>
      </c>
      <c r="B283" s="238"/>
      <c r="C283" s="234"/>
      <c r="D283" s="234"/>
      <c r="E283" s="234"/>
      <c r="F283" s="235"/>
      <c r="G283" s="235"/>
    </row>
    <row r="284" spans="1:7" x14ac:dyDescent="0.3">
      <c r="A284" s="85"/>
      <c r="B284" s="85" t="s">
        <v>757</v>
      </c>
      <c r="C284" s="85" t="s">
        <v>498</v>
      </c>
      <c r="D284" s="85"/>
      <c r="E284" s="85"/>
      <c r="F284" s="85"/>
      <c r="G284" s="85"/>
    </row>
    <row r="285" spans="1:7" x14ac:dyDescent="0.3">
      <c r="A285" s="234" t="s">
        <v>1907</v>
      </c>
      <c r="B285" s="234" t="s">
        <v>759</v>
      </c>
      <c r="C285" s="347" t="s">
        <v>83</v>
      </c>
      <c r="D285" s="234"/>
      <c r="E285" s="237"/>
      <c r="F285" s="237"/>
      <c r="G285" s="237"/>
    </row>
    <row r="286" spans="1:7" x14ac:dyDescent="0.3">
      <c r="A286" s="234" t="s">
        <v>1908</v>
      </c>
      <c r="B286" s="234" t="s">
        <v>761</v>
      </c>
      <c r="C286" s="347" t="s">
        <v>83</v>
      </c>
      <c r="D286" s="234"/>
      <c r="E286" s="237"/>
      <c r="F286" s="237"/>
      <c r="G286" s="232"/>
    </row>
    <row r="287" spans="1:7" x14ac:dyDescent="0.3">
      <c r="A287" s="234" t="s">
        <v>1909</v>
      </c>
      <c r="B287" s="272" t="s">
        <v>763</v>
      </c>
      <c r="C287" s="347" t="s">
        <v>83</v>
      </c>
      <c r="D287" s="234"/>
      <c r="E287" s="237"/>
      <c r="F287" s="237"/>
      <c r="G287" s="232"/>
    </row>
    <row r="288" spans="1:7" s="266" customFormat="1" x14ac:dyDescent="0.3">
      <c r="A288" s="272" t="s">
        <v>1910</v>
      </c>
      <c r="B288" s="272" t="s">
        <v>2504</v>
      </c>
      <c r="C288" s="347" t="s">
        <v>83</v>
      </c>
      <c r="D288" s="272"/>
      <c r="E288" s="237"/>
      <c r="F288" s="237"/>
      <c r="G288" s="270"/>
    </row>
    <row r="289" spans="1:7" x14ac:dyDescent="0.3">
      <c r="A289" s="272" t="s">
        <v>1911</v>
      </c>
      <c r="B289" s="241" t="s">
        <v>1401</v>
      </c>
      <c r="C289" s="347" t="s">
        <v>83</v>
      </c>
      <c r="D289" s="244"/>
      <c r="E289" s="244"/>
      <c r="F289" s="245"/>
      <c r="G289" s="245"/>
    </row>
    <row r="290" spans="1:7" x14ac:dyDescent="0.3">
      <c r="A290" s="272" t="s">
        <v>2505</v>
      </c>
      <c r="B290" s="234" t="s">
        <v>144</v>
      </c>
      <c r="C290" s="347" t="s">
        <v>83</v>
      </c>
      <c r="D290" s="234"/>
      <c r="E290" s="237"/>
      <c r="F290" s="237"/>
      <c r="G290" s="232"/>
    </row>
    <row r="291" spans="1:7" x14ac:dyDescent="0.3">
      <c r="A291" s="234" t="s">
        <v>1912</v>
      </c>
      <c r="B291" s="238" t="s">
        <v>767</v>
      </c>
      <c r="C291" s="350"/>
      <c r="D291" s="234"/>
      <c r="E291" s="237"/>
      <c r="F291" s="237"/>
      <c r="G291" s="232"/>
    </row>
    <row r="292" spans="1:7" x14ac:dyDescent="0.3">
      <c r="A292" s="272" t="s">
        <v>1913</v>
      </c>
      <c r="B292" s="238" t="s">
        <v>769</v>
      </c>
      <c r="C292" s="347"/>
      <c r="D292" s="234"/>
      <c r="E292" s="237"/>
      <c r="F292" s="237"/>
      <c r="G292" s="232"/>
    </row>
    <row r="293" spans="1:7" x14ac:dyDescent="0.3">
      <c r="A293" s="272" t="s">
        <v>1914</v>
      </c>
      <c r="B293" s="238" t="s">
        <v>771</v>
      </c>
      <c r="C293" s="347"/>
      <c r="D293" s="234"/>
      <c r="E293" s="237"/>
      <c r="F293" s="237"/>
      <c r="G293" s="232"/>
    </row>
    <row r="294" spans="1:7" x14ac:dyDescent="0.3">
      <c r="A294" s="272" t="s">
        <v>1915</v>
      </c>
      <c r="B294" s="238" t="s">
        <v>773</v>
      </c>
      <c r="C294" s="347"/>
      <c r="D294" s="234"/>
      <c r="E294" s="237"/>
      <c r="F294" s="237"/>
      <c r="G294" s="232"/>
    </row>
    <row r="295" spans="1:7" x14ac:dyDescent="0.3">
      <c r="A295" s="272" t="s">
        <v>1916</v>
      </c>
      <c r="B295" s="343" t="s">
        <v>148</v>
      </c>
      <c r="C295" s="347"/>
      <c r="D295" s="234"/>
      <c r="E295" s="237"/>
      <c r="F295" s="237"/>
      <c r="G295" s="232"/>
    </row>
    <row r="296" spans="1:7" x14ac:dyDescent="0.3">
      <c r="A296" s="272" t="s">
        <v>1917</v>
      </c>
      <c r="B296" s="343" t="s">
        <v>148</v>
      </c>
      <c r="C296" s="347"/>
      <c r="D296" s="234"/>
      <c r="E296" s="237"/>
      <c r="F296" s="237"/>
      <c r="G296" s="232"/>
    </row>
    <row r="297" spans="1:7" x14ac:dyDescent="0.3">
      <c r="A297" s="272" t="s">
        <v>1918</v>
      </c>
      <c r="B297" s="343" t="s">
        <v>148</v>
      </c>
      <c r="C297" s="347"/>
      <c r="D297" s="234"/>
      <c r="E297" s="237"/>
      <c r="F297" s="237"/>
      <c r="G297" s="232"/>
    </row>
    <row r="298" spans="1:7" x14ac:dyDescent="0.3">
      <c r="A298" s="272" t="s">
        <v>1919</v>
      </c>
      <c r="B298" s="343" t="s">
        <v>148</v>
      </c>
      <c r="C298" s="347"/>
      <c r="D298" s="234"/>
      <c r="E298" s="237"/>
      <c r="F298" s="237"/>
      <c r="G298" s="232"/>
    </row>
    <row r="299" spans="1:7" x14ac:dyDescent="0.3">
      <c r="A299" s="272" t="s">
        <v>1920</v>
      </c>
      <c r="B299" s="343" t="s">
        <v>148</v>
      </c>
      <c r="C299" s="347"/>
      <c r="D299" s="234"/>
      <c r="E299" s="237"/>
      <c r="F299" s="237"/>
      <c r="G299" s="232"/>
    </row>
    <row r="300" spans="1:7" x14ac:dyDescent="0.3">
      <c r="A300" s="272" t="s">
        <v>1921</v>
      </c>
      <c r="B300" s="343" t="s">
        <v>148</v>
      </c>
      <c r="C300" s="347"/>
      <c r="D300" s="234"/>
      <c r="E300" s="237"/>
      <c r="F300" s="237"/>
      <c r="G300" s="232"/>
    </row>
    <row r="301" spans="1:7" x14ac:dyDescent="0.3">
      <c r="A301" s="85"/>
      <c r="B301" s="85" t="s">
        <v>779</v>
      </c>
      <c r="C301" s="85" t="s">
        <v>498</v>
      </c>
      <c r="D301" s="85"/>
      <c r="E301" s="85"/>
      <c r="F301" s="85"/>
      <c r="G301" s="85"/>
    </row>
    <row r="302" spans="1:7" x14ac:dyDescent="0.3">
      <c r="A302" s="234" t="s">
        <v>1922</v>
      </c>
      <c r="B302" s="234" t="s">
        <v>1402</v>
      </c>
      <c r="C302" s="347" t="s">
        <v>83</v>
      </c>
      <c r="D302" s="234"/>
      <c r="E302" s="232"/>
      <c r="F302" s="232"/>
      <c r="G302" s="232"/>
    </row>
    <row r="303" spans="1:7" x14ac:dyDescent="0.3">
      <c r="A303" s="234" t="s">
        <v>1923</v>
      </c>
      <c r="B303" s="234" t="s">
        <v>781</v>
      </c>
      <c r="C303" s="347" t="s">
        <v>83</v>
      </c>
      <c r="D303" s="234"/>
      <c r="E303" s="232"/>
      <c r="F303" s="232"/>
      <c r="G303" s="232"/>
    </row>
    <row r="304" spans="1:7" x14ac:dyDescent="0.3">
      <c r="A304" s="234" t="s">
        <v>1924</v>
      </c>
      <c r="B304" s="234" t="s">
        <v>144</v>
      </c>
      <c r="C304" s="347" t="s">
        <v>83</v>
      </c>
      <c r="D304" s="234"/>
      <c r="E304" s="232"/>
      <c r="F304" s="232"/>
      <c r="G304" s="232"/>
    </row>
    <row r="305" spans="1:7" x14ac:dyDescent="0.3">
      <c r="A305" s="234" t="s">
        <v>1925</v>
      </c>
      <c r="B305" s="234"/>
      <c r="C305" s="249"/>
      <c r="D305" s="234"/>
      <c r="E305" s="232"/>
      <c r="F305" s="232"/>
      <c r="G305" s="232"/>
    </row>
    <row r="306" spans="1:7" x14ac:dyDescent="0.3">
      <c r="A306" s="234" t="s">
        <v>1926</v>
      </c>
      <c r="B306" s="234"/>
      <c r="C306" s="249"/>
      <c r="D306" s="234"/>
      <c r="E306" s="232"/>
      <c r="F306" s="232"/>
      <c r="G306" s="232"/>
    </row>
    <row r="307" spans="1:7" x14ac:dyDescent="0.3">
      <c r="A307" s="234" t="s">
        <v>1927</v>
      </c>
      <c r="B307" s="234"/>
      <c r="C307" s="249"/>
      <c r="D307" s="234"/>
      <c r="E307" s="232"/>
      <c r="F307" s="232"/>
      <c r="G307" s="232"/>
    </row>
    <row r="308" spans="1:7" x14ac:dyDescent="0.3">
      <c r="A308" s="85"/>
      <c r="B308" s="85" t="s">
        <v>2234</v>
      </c>
      <c r="C308" s="85" t="s">
        <v>111</v>
      </c>
      <c r="D308" s="85" t="s">
        <v>1658</v>
      </c>
      <c r="E308" s="85"/>
      <c r="F308" s="85" t="s">
        <v>498</v>
      </c>
      <c r="G308" s="85" t="s">
        <v>1928</v>
      </c>
    </row>
    <row r="309" spans="1:7" x14ac:dyDescent="0.3">
      <c r="A309" s="224" t="s">
        <v>1929</v>
      </c>
      <c r="B309" s="340" t="s">
        <v>592</v>
      </c>
      <c r="C309" s="341" t="s">
        <v>83</v>
      </c>
      <c r="D309" s="349" t="s">
        <v>83</v>
      </c>
      <c r="E309" s="229"/>
      <c r="F309" s="251" t="str">
        <f>IF($C$327=0,"",IF(C309="[for completion]","",IF(C309="","",C309/$C$327)))</f>
        <v/>
      </c>
      <c r="G309" s="251" t="str">
        <f>IF($D$327=0,"",IF(D309="[for completion]","",IF(D309="","",D309/$D$327)))</f>
        <v/>
      </c>
    </row>
    <row r="310" spans="1:7" x14ac:dyDescent="0.3">
      <c r="A310" s="224" t="s">
        <v>1930</v>
      </c>
      <c r="B310" s="340" t="s">
        <v>592</v>
      </c>
      <c r="C310" s="341" t="s">
        <v>83</v>
      </c>
      <c r="D310" s="349" t="s">
        <v>83</v>
      </c>
      <c r="E310" s="229"/>
      <c r="F310" s="251" t="str">
        <f t="shared" ref="F310:F326" si="10">IF($C$327=0,"",IF(C310="[for completion]","",IF(C310="","",C310/$C$327)))</f>
        <v/>
      </c>
      <c r="G310" s="251" t="str">
        <f t="shared" ref="G310:G326" si="11">IF($D$327=0,"",IF(D310="[for completion]","",IF(D310="","",D310/$D$327)))</f>
        <v/>
      </c>
    </row>
    <row r="311" spans="1:7" x14ac:dyDescent="0.3">
      <c r="A311" s="224" t="s">
        <v>1931</v>
      </c>
      <c r="B311" s="340" t="s">
        <v>592</v>
      </c>
      <c r="C311" s="341" t="s">
        <v>83</v>
      </c>
      <c r="D311" s="349" t="s">
        <v>83</v>
      </c>
      <c r="E311" s="229"/>
      <c r="F311" s="251" t="str">
        <f t="shared" si="10"/>
        <v/>
      </c>
      <c r="G311" s="251" t="str">
        <f t="shared" si="11"/>
        <v/>
      </c>
    </row>
    <row r="312" spans="1:7" x14ac:dyDescent="0.3">
      <c r="A312" s="224" t="s">
        <v>1932</v>
      </c>
      <c r="B312" s="340" t="s">
        <v>592</v>
      </c>
      <c r="C312" s="341" t="s">
        <v>83</v>
      </c>
      <c r="D312" s="349" t="s">
        <v>83</v>
      </c>
      <c r="E312" s="229"/>
      <c r="F312" s="251" t="str">
        <f t="shared" si="10"/>
        <v/>
      </c>
      <c r="G312" s="251" t="str">
        <f t="shared" si="11"/>
        <v/>
      </c>
    </row>
    <row r="313" spans="1:7" x14ac:dyDescent="0.3">
      <c r="A313" s="224" t="s">
        <v>1933</v>
      </c>
      <c r="B313" s="340" t="s">
        <v>592</v>
      </c>
      <c r="C313" s="341" t="s">
        <v>83</v>
      </c>
      <c r="D313" s="349" t="s">
        <v>83</v>
      </c>
      <c r="E313" s="229"/>
      <c r="F313" s="251" t="str">
        <f t="shared" si="10"/>
        <v/>
      </c>
      <c r="G313" s="251" t="str">
        <f t="shared" si="11"/>
        <v/>
      </c>
    </row>
    <row r="314" spans="1:7" x14ac:dyDescent="0.3">
      <c r="A314" s="224" t="s">
        <v>1934</v>
      </c>
      <c r="B314" s="340" t="s">
        <v>592</v>
      </c>
      <c r="C314" s="341" t="s">
        <v>83</v>
      </c>
      <c r="D314" s="349" t="s">
        <v>83</v>
      </c>
      <c r="E314" s="229"/>
      <c r="F314" s="251" t="str">
        <f t="shared" si="10"/>
        <v/>
      </c>
      <c r="G314" s="251" t="str">
        <f t="shared" si="11"/>
        <v/>
      </c>
    </row>
    <row r="315" spans="1:7" x14ac:dyDescent="0.3">
      <c r="A315" s="224" t="s">
        <v>1935</v>
      </c>
      <c r="B315" s="340" t="s">
        <v>592</v>
      </c>
      <c r="C315" s="341" t="s">
        <v>83</v>
      </c>
      <c r="D315" s="349" t="s">
        <v>83</v>
      </c>
      <c r="E315" s="229"/>
      <c r="F315" s="251" t="str">
        <f>IF($C$327=0,"",IF(C315="[for completion]","",IF(C315="","",C315/$C$327)))</f>
        <v/>
      </c>
      <c r="G315" s="251" t="str">
        <f t="shared" si="11"/>
        <v/>
      </c>
    </row>
    <row r="316" spans="1:7" x14ac:dyDescent="0.3">
      <c r="A316" s="224" t="s">
        <v>1936</v>
      </c>
      <c r="B316" s="340" t="s">
        <v>592</v>
      </c>
      <c r="C316" s="341" t="s">
        <v>83</v>
      </c>
      <c r="D316" s="349" t="s">
        <v>83</v>
      </c>
      <c r="E316" s="229"/>
      <c r="F316" s="251" t="str">
        <f t="shared" si="10"/>
        <v/>
      </c>
      <c r="G316" s="251" t="str">
        <f t="shared" si="11"/>
        <v/>
      </c>
    </row>
    <row r="317" spans="1:7" x14ac:dyDescent="0.3">
      <c r="A317" s="224" t="s">
        <v>1937</v>
      </c>
      <c r="B317" s="340" t="s">
        <v>592</v>
      </c>
      <c r="C317" s="341" t="s">
        <v>83</v>
      </c>
      <c r="D317" s="349" t="s">
        <v>83</v>
      </c>
      <c r="E317" s="229"/>
      <c r="F317" s="251" t="str">
        <f t="shared" si="10"/>
        <v/>
      </c>
      <c r="G317" s="251" t="str">
        <f t="shared" si="11"/>
        <v/>
      </c>
    </row>
    <row r="318" spans="1:7" x14ac:dyDescent="0.3">
      <c r="A318" s="224" t="s">
        <v>1938</v>
      </c>
      <c r="B318" s="340" t="s">
        <v>592</v>
      </c>
      <c r="C318" s="341" t="s">
        <v>83</v>
      </c>
      <c r="D318" s="349" t="s">
        <v>83</v>
      </c>
      <c r="E318" s="229"/>
      <c r="F318" s="251" t="str">
        <f t="shared" si="10"/>
        <v/>
      </c>
      <c r="G318" s="251" t="str">
        <f>IF($D$327=0,"",IF(D318="[for completion]","",IF(D318="","",D318/$D$327)))</f>
        <v/>
      </c>
    </row>
    <row r="319" spans="1:7" x14ac:dyDescent="0.3">
      <c r="A319" s="224" t="s">
        <v>1939</v>
      </c>
      <c r="B319" s="340" t="s">
        <v>592</v>
      </c>
      <c r="C319" s="341" t="s">
        <v>83</v>
      </c>
      <c r="D319" s="349" t="s">
        <v>83</v>
      </c>
      <c r="E319" s="229"/>
      <c r="F319" s="251" t="str">
        <f t="shared" si="10"/>
        <v/>
      </c>
      <c r="G319" s="251" t="str">
        <f t="shared" si="11"/>
        <v/>
      </c>
    </row>
    <row r="320" spans="1:7" x14ac:dyDescent="0.3">
      <c r="A320" s="224" t="s">
        <v>1940</v>
      </c>
      <c r="B320" s="340" t="s">
        <v>592</v>
      </c>
      <c r="C320" s="341" t="s">
        <v>83</v>
      </c>
      <c r="D320" s="349" t="s">
        <v>83</v>
      </c>
      <c r="E320" s="229"/>
      <c r="F320" s="251" t="str">
        <f t="shared" si="10"/>
        <v/>
      </c>
      <c r="G320" s="251" t="str">
        <f t="shared" si="11"/>
        <v/>
      </c>
    </row>
    <row r="321" spans="1:7" x14ac:dyDescent="0.3">
      <c r="A321" s="224" t="s">
        <v>1941</v>
      </c>
      <c r="B321" s="340" t="s">
        <v>592</v>
      </c>
      <c r="C321" s="341" t="s">
        <v>83</v>
      </c>
      <c r="D321" s="349" t="s">
        <v>83</v>
      </c>
      <c r="E321" s="229"/>
      <c r="F321" s="251" t="str">
        <f t="shared" si="10"/>
        <v/>
      </c>
      <c r="G321" s="251" t="str">
        <f t="shared" si="11"/>
        <v/>
      </c>
    </row>
    <row r="322" spans="1:7" x14ac:dyDescent="0.3">
      <c r="A322" s="224" t="s">
        <v>1942</v>
      </c>
      <c r="B322" s="340" t="s">
        <v>592</v>
      </c>
      <c r="C322" s="341" t="s">
        <v>83</v>
      </c>
      <c r="D322" s="349" t="s">
        <v>83</v>
      </c>
      <c r="E322" s="229"/>
      <c r="F322" s="251" t="str">
        <f t="shared" si="10"/>
        <v/>
      </c>
      <c r="G322" s="251" t="str">
        <f t="shared" si="11"/>
        <v/>
      </c>
    </row>
    <row r="323" spans="1:7" x14ac:dyDescent="0.3">
      <c r="A323" s="224" t="s">
        <v>1943</v>
      </c>
      <c r="B323" s="340" t="s">
        <v>592</v>
      </c>
      <c r="C323" s="341" t="s">
        <v>83</v>
      </c>
      <c r="D323" s="349" t="s">
        <v>83</v>
      </c>
      <c r="E323" s="229"/>
      <c r="F323" s="251" t="str">
        <f t="shared" si="10"/>
        <v/>
      </c>
      <c r="G323" s="251" t="str">
        <f t="shared" si="11"/>
        <v/>
      </c>
    </row>
    <row r="324" spans="1:7" x14ac:dyDescent="0.3">
      <c r="A324" s="224" t="s">
        <v>1944</v>
      </c>
      <c r="B324" s="340" t="s">
        <v>592</v>
      </c>
      <c r="C324" s="341" t="s">
        <v>83</v>
      </c>
      <c r="D324" s="349" t="s">
        <v>83</v>
      </c>
      <c r="E324" s="229"/>
      <c r="F324" s="251" t="str">
        <f t="shared" si="10"/>
        <v/>
      </c>
      <c r="G324" s="251" t="str">
        <f t="shared" si="11"/>
        <v/>
      </c>
    </row>
    <row r="325" spans="1:7" x14ac:dyDescent="0.3">
      <c r="A325" s="224" t="s">
        <v>1945</v>
      </c>
      <c r="B325" s="340" t="s">
        <v>592</v>
      </c>
      <c r="C325" s="341" t="s">
        <v>83</v>
      </c>
      <c r="D325" s="349" t="s">
        <v>83</v>
      </c>
      <c r="E325" s="229"/>
      <c r="F325" s="251" t="str">
        <f t="shared" si="10"/>
        <v/>
      </c>
      <c r="G325" s="251" t="str">
        <f t="shared" si="11"/>
        <v/>
      </c>
    </row>
    <row r="326" spans="1:7" x14ac:dyDescent="0.3">
      <c r="A326" s="224" t="s">
        <v>1946</v>
      </c>
      <c r="B326" s="241" t="s">
        <v>2085</v>
      </c>
      <c r="C326" s="341" t="s">
        <v>83</v>
      </c>
      <c r="D326" s="349" t="s">
        <v>83</v>
      </c>
      <c r="E326" s="229"/>
      <c r="F326" s="251" t="str">
        <f t="shared" si="10"/>
        <v/>
      </c>
      <c r="G326" s="251" t="str">
        <f t="shared" si="11"/>
        <v/>
      </c>
    </row>
    <row r="327" spans="1:7" x14ac:dyDescent="0.3">
      <c r="A327" s="224" t="s">
        <v>1947</v>
      </c>
      <c r="B327" s="231" t="s">
        <v>146</v>
      </c>
      <c r="C327" s="190">
        <v>0</v>
      </c>
      <c r="D327" s="191">
        <v>0</v>
      </c>
      <c r="E327" s="229"/>
      <c r="F327" s="256">
        <f>SUM(F319:F326)</f>
        <v>0</v>
      </c>
      <c r="G327" s="256">
        <f>SUM(G319:G326)</f>
        <v>0</v>
      </c>
    </row>
    <row r="328" spans="1:7" x14ac:dyDescent="0.3">
      <c r="A328" s="224" t="s">
        <v>1948</v>
      </c>
      <c r="B328" s="231"/>
      <c r="C328" s="224"/>
      <c r="D328" s="224"/>
      <c r="E328" s="229"/>
      <c r="F328" s="229"/>
      <c r="G328" s="229"/>
    </row>
    <row r="329" spans="1:7" x14ac:dyDescent="0.3">
      <c r="A329" s="224" t="s">
        <v>1949</v>
      </c>
      <c r="B329" s="231"/>
      <c r="C329" s="224"/>
      <c r="D329" s="224"/>
      <c r="E329" s="229"/>
      <c r="F329" s="229"/>
      <c r="G329" s="229"/>
    </row>
    <row r="330" spans="1:7" x14ac:dyDescent="0.3">
      <c r="A330" s="224" t="s">
        <v>1950</v>
      </c>
      <c r="B330" s="231"/>
      <c r="C330" s="224"/>
      <c r="D330" s="224"/>
      <c r="E330" s="229"/>
      <c r="F330" s="229"/>
      <c r="G330" s="229"/>
    </row>
    <row r="331" spans="1:7" s="266" customFormat="1" x14ac:dyDescent="0.3">
      <c r="A331" s="85"/>
      <c r="B331" s="85" t="s">
        <v>2251</v>
      </c>
      <c r="C331" s="85" t="s">
        <v>111</v>
      </c>
      <c r="D331" s="85" t="s">
        <v>1658</v>
      </c>
      <c r="E331" s="85"/>
      <c r="F331" s="85" t="s">
        <v>498</v>
      </c>
      <c r="G331" s="85" t="s">
        <v>1928</v>
      </c>
    </row>
    <row r="332" spans="1:7" s="266" customFormat="1" x14ac:dyDescent="0.3">
      <c r="A332" s="283" t="s">
        <v>1951</v>
      </c>
      <c r="B332" s="340" t="s">
        <v>592</v>
      </c>
      <c r="C332" s="341" t="s">
        <v>83</v>
      </c>
      <c r="D332" s="349" t="s">
        <v>83</v>
      </c>
      <c r="E332" s="268"/>
      <c r="F332" s="251" t="str">
        <f>IF($C$350=0,"",IF(C332="[for completion]","",IF(C332="","",C332/$C$350)))</f>
        <v/>
      </c>
      <c r="G332" s="251" t="str">
        <f>IF($D$350=0,"",IF(D332="[for completion]","",IF(D332="","",D332/$D$350)))</f>
        <v/>
      </c>
    </row>
    <row r="333" spans="1:7" s="266" customFormat="1" x14ac:dyDescent="0.3">
      <c r="A333" s="283" t="s">
        <v>1952</v>
      </c>
      <c r="B333" s="340" t="s">
        <v>592</v>
      </c>
      <c r="C333" s="341" t="s">
        <v>83</v>
      </c>
      <c r="D333" s="349" t="s">
        <v>83</v>
      </c>
      <c r="E333" s="268"/>
      <c r="F333" s="251" t="str">
        <f t="shared" ref="F333:F349" si="12">IF($C$350=0,"",IF(C333="[for completion]","",IF(C333="","",C333/$C$350)))</f>
        <v/>
      </c>
      <c r="G333" s="251" t="str">
        <f t="shared" ref="G333:G349" si="13">IF($D$350=0,"",IF(D333="[for completion]","",IF(D333="","",D333/$D$350)))</f>
        <v/>
      </c>
    </row>
    <row r="334" spans="1:7" s="266" customFormat="1" x14ac:dyDescent="0.3">
      <c r="A334" s="283" t="s">
        <v>1953</v>
      </c>
      <c r="B334" s="340" t="s">
        <v>592</v>
      </c>
      <c r="C334" s="341" t="s">
        <v>83</v>
      </c>
      <c r="D334" s="349" t="s">
        <v>83</v>
      </c>
      <c r="E334" s="268"/>
      <c r="F334" s="251" t="str">
        <f t="shared" si="12"/>
        <v/>
      </c>
      <c r="G334" s="251" t="str">
        <f t="shared" si="13"/>
        <v/>
      </c>
    </row>
    <row r="335" spans="1:7" s="266" customFormat="1" x14ac:dyDescent="0.3">
      <c r="A335" s="283" t="s">
        <v>1954</v>
      </c>
      <c r="B335" s="340" t="s">
        <v>592</v>
      </c>
      <c r="C335" s="341" t="s">
        <v>83</v>
      </c>
      <c r="D335" s="349" t="s">
        <v>83</v>
      </c>
      <c r="E335" s="268"/>
      <c r="F335" s="251" t="str">
        <f t="shared" si="12"/>
        <v/>
      </c>
      <c r="G335" s="251" t="str">
        <f t="shared" si="13"/>
        <v/>
      </c>
    </row>
    <row r="336" spans="1:7" s="266" customFormat="1" x14ac:dyDescent="0.3">
      <c r="A336" s="283" t="s">
        <v>1955</v>
      </c>
      <c r="B336" s="340" t="s">
        <v>592</v>
      </c>
      <c r="C336" s="341" t="s">
        <v>83</v>
      </c>
      <c r="D336" s="349" t="s">
        <v>83</v>
      </c>
      <c r="E336" s="268"/>
      <c r="F336" s="251" t="str">
        <f t="shared" si="12"/>
        <v/>
      </c>
      <c r="G336" s="251" t="str">
        <f t="shared" si="13"/>
        <v/>
      </c>
    </row>
    <row r="337" spans="1:7" s="266" customFormat="1" x14ac:dyDescent="0.3">
      <c r="A337" s="283" t="s">
        <v>1956</v>
      </c>
      <c r="B337" s="340" t="s">
        <v>592</v>
      </c>
      <c r="C337" s="341" t="s">
        <v>83</v>
      </c>
      <c r="D337" s="349" t="s">
        <v>83</v>
      </c>
      <c r="E337" s="268"/>
      <c r="F337" s="251" t="str">
        <f t="shared" si="12"/>
        <v/>
      </c>
      <c r="G337" s="251" t="str">
        <f t="shared" si="13"/>
        <v/>
      </c>
    </row>
    <row r="338" spans="1:7" s="266" customFormat="1" x14ac:dyDescent="0.3">
      <c r="A338" s="283" t="s">
        <v>1957</v>
      </c>
      <c r="B338" s="340" t="s">
        <v>592</v>
      </c>
      <c r="C338" s="341" t="s">
        <v>83</v>
      </c>
      <c r="D338" s="349" t="s">
        <v>83</v>
      </c>
      <c r="E338" s="268"/>
      <c r="F338" s="251" t="str">
        <f t="shared" si="12"/>
        <v/>
      </c>
      <c r="G338" s="251" t="str">
        <f t="shared" si="13"/>
        <v/>
      </c>
    </row>
    <row r="339" spans="1:7" s="266" customFormat="1" x14ac:dyDescent="0.3">
      <c r="A339" s="283" t="s">
        <v>1958</v>
      </c>
      <c r="B339" s="340" t="s">
        <v>592</v>
      </c>
      <c r="C339" s="341" t="s">
        <v>83</v>
      </c>
      <c r="D339" s="349" t="s">
        <v>83</v>
      </c>
      <c r="E339" s="268"/>
      <c r="F339" s="251" t="str">
        <f t="shared" si="12"/>
        <v/>
      </c>
      <c r="G339" s="251" t="str">
        <f t="shared" si="13"/>
        <v/>
      </c>
    </row>
    <row r="340" spans="1:7" s="266" customFormat="1" x14ac:dyDescent="0.3">
      <c r="A340" s="283" t="s">
        <v>1959</v>
      </c>
      <c r="B340" s="340" t="s">
        <v>592</v>
      </c>
      <c r="C340" s="341" t="s">
        <v>83</v>
      </c>
      <c r="D340" s="349" t="s">
        <v>83</v>
      </c>
      <c r="E340" s="268"/>
      <c r="F340" s="251" t="str">
        <f t="shared" si="12"/>
        <v/>
      </c>
      <c r="G340" s="251" t="str">
        <f t="shared" si="13"/>
        <v/>
      </c>
    </row>
    <row r="341" spans="1:7" s="266" customFormat="1" x14ac:dyDescent="0.3">
      <c r="A341" s="283" t="s">
        <v>1960</v>
      </c>
      <c r="B341" s="340" t="s">
        <v>592</v>
      </c>
      <c r="C341" s="341" t="s">
        <v>83</v>
      </c>
      <c r="D341" s="349" t="s">
        <v>83</v>
      </c>
      <c r="E341" s="268"/>
      <c r="F341" s="251" t="str">
        <f t="shared" si="12"/>
        <v/>
      </c>
      <c r="G341" s="251" t="str">
        <f t="shared" si="13"/>
        <v/>
      </c>
    </row>
    <row r="342" spans="1:7" s="266" customFormat="1" x14ac:dyDescent="0.3">
      <c r="A342" s="283" t="s">
        <v>2209</v>
      </c>
      <c r="B342" s="340" t="s">
        <v>592</v>
      </c>
      <c r="C342" s="341" t="s">
        <v>83</v>
      </c>
      <c r="D342" s="349" t="s">
        <v>83</v>
      </c>
      <c r="E342" s="268"/>
      <c r="F342" s="251" t="str">
        <f t="shared" si="12"/>
        <v/>
      </c>
      <c r="G342" s="251" t="str">
        <f t="shared" si="13"/>
        <v/>
      </c>
    </row>
    <row r="343" spans="1:7" s="266" customFormat="1" x14ac:dyDescent="0.3">
      <c r="A343" s="283" t="s">
        <v>2235</v>
      </c>
      <c r="B343" s="340" t="s">
        <v>592</v>
      </c>
      <c r="C343" s="341" t="s">
        <v>83</v>
      </c>
      <c r="D343" s="349" t="s">
        <v>83</v>
      </c>
      <c r="E343" s="268"/>
      <c r="F343" s="251" t="str">
        <f t="shared" si="12"/>
        <v/>
      </c>
      <c r="G343" s="251" t="str">
        <f t="shared" si="13"/>
        <v/>
      </c>
    </row>
    <row r="344" spans="1:7" s="266" customFormat="1" x14ac:dyDescent="0.3">
      <c r="A344" s="283" t="s">
        <v>2236</v>
      </c>
      <c r="B344" s="340" t="s">
        <v>592</v>
      </c>
      <c r="C344" s="341" t="s">
        <v>83</v>
      </c>
      <c r="D344" s="349" t="s">
        <v>83</v>
      </c>
      <c r="E344" s="268"/>
      <c r="F344" s="251" t="str">
        <f t="shared" si="12"/>
        <v/>
      </c>
      <c r="G344" s="251" t="str">
        <f t="shared" si="13"/>
        <v/>
      </c>
    </row>
    <row r="345" spans="1:7" s="266" customFormat="1" x14ac:dyDescent="0.3">
      <c r="A345" s="283" t="s">
        <v>2237</v>
      </c>
      <c r="B345" s="340" t="s">
        <v>592</v>
      </c>
      <c r="C345" s="341" t="s">
        <v>83</v>
      </c>
      <c r="D345" s="349" t="s">
        <v>83</v>
      </c>
      <c r="E345" s="268"/>
      <c r="F345" s="251" t="str">
        <f t="shared" si="12"/>
        <v/>
      </c>
      <c r="G345" s="251" t="str">
        <f t="shared" si="13"/>
        <v/>
      </c>
    </row>
    <row r="346" spans="1:7" s="266" customFormat="1" x14ac:dyDescent="0.3">
      <c r="A346" s="283" t="s">
        <v>2238</v>
      </c>
      <c r="B346" s="340" t="s">
        <v>592</v>
      </c>
      <c r="C346" s="341" t="s">
        <v>83</v>
      </c>
      <c r="D346" s="349" t="s">
        <v>83</v>
      </c>
      <c r="E346" s="268"/>
      <c r="F346" s="251" t="str">
        <f t="shared" si="12"/>
        <v/>
      </c>
      <c r="G346" s="251" t="str">
        <f t="shared" si="13"/>
        <v/>
      </c>
    </row>
    <row r="347" spans="1:7" s="266" customFormat="1" x14ac:dyDescent="0.3">
      <c r="A347" s="283" t="s">
        <v>2239</v>
      </c>
      <c r="B347" s="340" t="s">
        <v>592</v>
      </c>
      <c r="C347" s="341" t="s">
        <v>83</v>
      </c>
      <c r="D347" s="349" t="s">
        <v>83</v>
      </c>
      <c r="E347" s="268"/>
      <c r="F347" s="251" t="str">
        <f t="shared" si="12"/>
        <v/>
      </c>
      <c r="G347" s="251" t="str">
        <f t="shared" si="13"/>
        <v/>
      </c>
    </row>
    <row r="348" spans="1:7" s="266" customFormat="1" x14ac:dyDescent="0.3">
      <c r="A348" s="283" t="s">
        <v>2240</v>
      </c>
      <c r="B348" s="340" t="s">
        <v>592</v>
      </c>
      <c r="C348" s="341" t="s">
        <v>83</v>
      </c>
      <c r="D348" s="349" t="s">
        <v>83</v>
      </c>
      <c r="E348" s="268"/>
      <c r="F348" s="251" t="str">
        <f t="shared" si="12"/>
        <v/>
      </c>
      <c r="G348" s="251" t="str">
        <f t="shared" si="13"/>
        <v/>
      </c>
    </row>
    <row r="349" spans="1:7" s="266" customFormat="1" x14ac:dyDescent="0.3">
      <c r="A349" s="283" t="s">
        <v>2241</v>
      </c>
      <c r="B349" s="340" t="s">
        <v>2085</v>
      </c>
      <c r="C349" s="341" t="s">
        <v>83</v>
      </c>
      <c r="D349" s="349" t="s">
        <v>83</v>
      </c>
      <c r="E349" s="268"/>
      <c r="F349" s="251" t="str">
        <f t="shared" si="12"/>
        <v/>
      </c>
      <c r="G349" s="251" t="str">
        <f t="shared" si="13"/>
        <v/>
      </c>
    </row>
    <row r="350" spans="1:7" s="266" customFormat="1" x14ac:dyDescent="0.3">
      <c r="A350" s="283" t="s">
        <v>2242</v>
      </c>
      <c r="B350" s="269" t="s">
        <v>146</v>
      </c>
      <c r="C350" s="190">
        <v>0</v>
      </c>
      <c r="D350" s="191">
        <v>0</v>
      </c>
      <c r="E350" s="268"/>
      <c r="F350" s="256">
        <f>SUM(F332:F349)</f>
        <v>0</v>
      </c>
      <c r="G350" s="256">
        <f>SUM(G332:G349)</f>
        <v>0</v>
      </c>
    </row>
    <row r="351" spans="1:7" s="266" customFormat="1" x14ac:dyDescent="0.3">
      <c r="A351" s="283" t="s">
        <v>1961</v>
      </c>
      <c r="B351" s="269"/>
      <c r="C351" s="283"/>
      <c r="D351" s="283"/>
      <c r="E351" s="268"/>
      <c r="F351" s="268"/>
      <c r="G351" s="268"/>
    </row>
    <row r="352" spans="1:7" s="266" customFormat="1" x14ac:dyDescent="0.3">
      <c r="A352" s="283" t="s">
        <v>2243</v>
      </c>
      <c r="B352" s="269"/>
      <c r="C352" s="283"/>
      <c r="D352" s="283"/>
      <c r="E352" s="268"/>
      <c r="F352" s="268"/>
      <c r="G352" s="268"/>
    </row>
    <row r="353" spans="1:7" x14ac:dyDescent="0.3">
      <c r="A353" s="85"/>
      <c r="B353" s="85" t="s">
        <v>2597</v>
      </c>
      <c r="C353" s="85" t="s">
        <v>111</v>
      </c>
      <c r="D353" s="85" t="s">
        <v>1658</v>
      </c>
      <c r="E353" s="85"/>
      <c r="F353" s="85" t="s">
        <v>498</v>
      </c>
      <c r="G353" s="85" t="s">
        <v>2600</v>
      </c>
    </row>
    <row r="354" spans="1:7" x14ac:dyDescent="0.3">
      <c r="A354" s="224" t="s">
        <v>1962</v>
      </c>
      <c r="B354" s="231" t="s">
        <v>1649</v>
      </c>
      <c r="C354" s="341" t="s">
        <v>83</v>
      </c>
      <c r="D354" s="349" t="s">
        <v>83</v>
      </c>
      <c r="E354" s="229"/>
      <c r="F354" s="251" t="str">
        <f>IF($C$364=0,"",IF(C354="[for completion]","",IF(C354="","",C354/$C$364)))</f>
        <v/>
      </c>
      <c r="G354" s="251" t="str">
        <f>IF($D$364=0,"",IF(D354="[for completion]","",IF(D354="","",D354/$D$364)))</f>
        <v/>
      </c>
    </row>
    <row r="355" spans="1:7" x14ac:dyDescent="0.3">
      <c r="A355" s="283" t="s">
        <v>1963</v>
      </c>
      <c r="B355" s="231" t="s">
        <v>1650</v>
      </c>
      <c r="C355" s="341" t="s">
        <v>83</v>
      </c>
      <c r="D355" s="349" t="s">
        <v>83</v>
      </c>
      <c r="E355" s="229"/>
      <c r="F355" s="251" t="str">
        <f t="shared" ref="F355:F363" si="14">IF($C$364=0,"",IF(C355="[for completion]","",IF(C355="","",C355/$C$364)))</f>
        <v/>
      </c>
      <c r="G355" s="251" t="str">
        <f t="shared" ref="G355:G363" si="15">IF($D$364=0,"",IF(D355="[for completion]","",IF(D355="","",D355/$D$364)))</f>
        <v/>
      </c>
    </row>
    <row r="356" spans="1:7" x14ac:dyDescent="0.3">
      <c r="A356" s="283" t="s">
        <v>1964</v>
      </c>
      <c r="B356" s="231" t="s">
        <v>1651</v>
      </c>
      <c r="C356" s="341" t="s">
        <v>83</v>
      </c>
      <c r="D356" s="349" t="s">
        <v>83</v>
      </c>
      <c r="E356" s="229"/>
      <c r="F356" s="251" t="str">
        <f t="shared" si="14"/>
        <v/>
      </c>
      <c r="G356" s="251" t="str">
        <f>IF($D$364=0,"",IF(D356="[for completion]","",IF(D356="","",D356/$D$364)))</f>
        <v/>
      </c>
    </row>
    <row r="357" spans="1:7" x14ac:dyDescent="0.3">
      <c r="A357" s="283" t="s">
        <v>1965</v>
      </c>
      <c r="B357" s="231" t="s">
        <v>1652</v>
      </c>
      <c r="C357" s="341" t="s">
        <v>83</v>
      </c>
      <c r="D357" s="349" t="s">
        <v>83</v>
      </c>
      <c r="E357" s="229"/>
      <c r="F357" s="251" t="str">
        <f t="shared" si="14"/>
        <v/>
      </c>
      <c r="G357" s="251" t="str">
        <f t="shared" si="15"/>
        <v/>
      </c>
    </row>
    <row r="358" spans="1:7" x14ac:dyDescent="0.3">
      <c r="A358" s="283" t="s">
        <v>1966</v>
      </c>
      <c r="B358" s="231" t="s">
        <v>1653</v>
      </c>
      <c r="C358" s="341" t="s">
        <v>83</v>
      </c>
      <c r="D358" s="349" t="s">
        <v>83</v>
      </c>
      <c r="E358" s="229"/>
      <c r="F358" s="251" t="str">
        <f>IF($C$364=0,"",IF(C358="[for completion]","",IF(C358="","",C358/$C$364)))</f>
        <v/>
      </c>
      <c r="G358" s="251" t="str">
        <f t="shared" si="15"/>
        <v/>
      </c>
    </row>
    <row r="359" spans="1:7" x14ac:dyDescent="0.3">
      <c r="A359" s="283" t="s">
        <v>1967</v>
      </c>
      <c r="B359" s="231" t="s">
        <v>1654</v>
      </c>
      <c r="C359" s="341" t="s">
        <v>83</v>
      </c>
      <c r="D359" s="349" t="s">
        <v>83</v>
      </c>
      <c r="E359" s="229"/>
      <c r="F359" s="251" t="str">
        <f t="shared" si="14"/>
        <v/>
      </c>
      <c r="G359" s="251" t="str">
        <f>IF($D$364=0,"",IF(D359="[for completion]","",IF(D359="","",D359/$D$364)))</f>
        <v/>
      </c>
    </row>
    <row r="360" spans="1:7" x14ac:dyDescent="0.3">
      <c r="A360" s="283" t="s">
        <v>2079</v>
      </c>
      <c r="B360" s="231" t="s">
        <v>1655</v>
      </c>
      <c r="C360" s="341" t="s">
        <v>83</v>
      </c>
      <c r="D360" s="349" t="s">
        <v>83</v>
      </c>
      <c r="E360" s="229"/>
      <c r="F360" s="251" t="str">
        <f t="shared" si="14"/>
        <v/>
      </c>
      <c r="G360" s="251" t="str">
        <f t="shared" si="15"/>
        <v/>
      </c>
    </row>
    <row r="361" spans="1:7" x14ac:dyDescent="0.3">
      <c r="A361" s="283" t="s">
        <v>2080</v>
      </c>
      <c r="B361" s="231" t="s">
        <v>1656</v>
      </c>
      <c r="C361" s="341" t="s">
        <v>83</v>
      </c>
      <c r="D361" s="349" t="s">
        <v>83</v>
      </c>
      <c r="E361" s="229"/>
      <c r="F361" s="251" t="str">
        <f t="shared" si="14"/>
        <v/>
      </c>
      <c r="G361" s="251" t="str">
        <f t="shared" si="15"/>
        <v/>
      </c>
    </row>
    <row r="362" spans="1:7" x14ac:dyDescent="0.3">
      <c r="A362" s="283" t="s">
        <v>2248</v>
      </c>
      <c r="B362" s="231" t="s">
        <v>1657</v>
      </c>
      <c r="C362" s="341" t="s">
        <v>83</v>
      </c>
      <c r="D362" s="349" t="s">
        <v>83</v>
      </c>
      <c r="E362" s="229"/>
      <c r="F362" s="251" t="str">
        <f t="shared" si="14"/>
        <v/>
      </c>
      <c r="G362" s="251" t="str">
        <f t="shared" si="15"/>
        <v/>
      </c>
    </row>
    <row r="363" spans="1:7" s="266" customFormat="1" x14ac:dyDescent="0.3">
      <c r="A363" s="283" t="s">
        <v>2249</v>
      </c>
      <c r="B363" s="269" t="s">
        <v>2085</v>
      </c>
      <c r="C363" s="341" t="s">
        <v>83</v>
      </c>
      <c r="D363" s="349" t="s">
        <v>83</v>
      </c>
      <c r="E363" s="268"/>
      <c r="F363" s="251" t="str">
        <f t="shared" si="14"/>
        <v/>
      </c>
      <c r="G363" s="251" t="str">
        <f t="shared" si="15"/>
        <v/>
      </c>
    </row>
    <row r="364" spans="1:7" x14ac:dyDescent="0.3">
      <c r="A364" s="283" t="s">
        <v>2250</v>
      </c>
      <c r="B364" s="231" t="s">
        <v>146</v>
      </c>
      <c r="C364" s="190">
        <v>0</v>
      </c>
      <c r="D364" s="191">
        <v>0</v>
      </c>
      <c r="E364" s="229"/>
      <c r="F364" s="256">
        <f>SUM(F354:F363)</f>
        <v>0</v>
      </c>
      <c r="G364" s="256">
        <f>SUM(G354:G363)</f>
        <v>0</v>
      </c>
    </row>
    <row r="365" spans="1:7" x14ac:dyDescent="0.3">
      <c r="A365" s="224" t="s">
        <v>1968</v>
      </c>
      <c r="B365" s="231"/>
      <c r="C365" s="224"/>
      <c r="D365" s="224"/>
      <c r="E365" s="229"/>
      <c r="F365" s="229"/>
      <c r="G365" s="229"/>
    </row>
    <row r="366" spans="1:7" x14ac:dyDescent="0.3">
      <c r="A366" s="85"/>
      <c r="B366" s="85" t="s">
        <v>2244</v>
      </c>
      <c r="C366" s="85" t="s">
        <v>111</v>
      </c>
      <c r="D366" s="85" t="s">
        <v>1658</v>
      </c>
      <c r="E366" s="85"/>
      <c r="F366" s="85" t="s">
        <v>498</v>
      </c>
      <c r="G366" s="85" t="s">
        <v>2600</v>
      </c>
    </row>
    <row r="367" spans="1:7" x14ac:dyDescent="0.3">
      <c r="A367" s="267" t="s">
        <v>2081</v>
      </c>
      <c r="B367" s="269" t="s">
        <v>2073</v>
      </c>
      <c r="C367" s="341" t="s">
        <v>83</v>
      </c>
      <c r="D367" s="349" t="s">
        <v>83</v>
      </c>
      <c r="E367" s="268"/>
      <c r="F367" s="251" t="str">
        <f>IF($C$374=0,"",IF(C367="[for completion]","",IF(C367="","",C367/$C$374)))</f>
        <v/>
      </c>
      <c r="G367" s="251" t="str">
        <f>IF($D$374=0,"",IF(D367="[for completion]","",IF(D367="","",D367/$D$374)))</f>
        <v/>
      </c>
    </row>
    <row r="368" spans="1:7" x14ac:dyDescent="0.3">
      <c r="A368" s="283" t="s">
        <v>2082</v>
      </c>
      <c r="B368" s="274" t="s">
        <v>2074</v>
      </c>
      <c r="C368" s="341" t="s">
        <v>83</v>
      </c>
      <c r="D368" s="349" t="s">
        <v>83</v>
      </c>
      <c r="E368" s="268"/>
      <c r="F368" s="251" t="str">
        <f t="shared" ref="F368:F373" si="16">IF($C$374=0,"",IF(C368="[for completion]","",IF(C368="","",C368/$C$374)))</f>
        <v/>
      </c>
      <c r="G368" s="251" t="str">
        <f t="shared" ref="G368:G373" si="17">IF($D$374=0,"",IF(D368="[for completion]","",IF(D368="","",D368/$D$374)))</f>
        <v/>
      </c>
    </row>
    <row r="369" spans="1:7" x14ac:dyDescent="0.3">
      <c r="A369" s="283" t="s">
        <v>2083</v>
      </c>
      <c r="B369" s="269" t="s">
        <v>2075</v>
      </c>
      <c r="C369" s="341" t="s">
        <v>83</v>
      </c>
      <c r="D369" s="349" t="s">
        <v>83</v>
      </c>
      <c r="E369" s="268"/>
      <c r="F369" s="251" t="str">
        <f t="shared" si="16"/>
        <v/>
      </c>
      <c r="G369" s="251" t="str">
        <f t="shared" si="17"/>
        <v/>
      </c>
    </row>
    <row r="370" spans="1:7" x14ac:dyDescent="0.3">
      <c r="A370" s="283" t="s">
        <v>2084</v>
      </c>
      <c r="B370" s="269" t="s">
        <v>2076</v>
      </c>
      <c r="C370" s="341" t="s">
        <v>83</v>
      </c>
      <c r="D370" s="349" t="s">
        <v>83</v>
      </c>
      <c r="E370" s="268"/>
      <c r="F370" s="251" t="str">
        <f t="shared" si="16"/>
        <v/>
      </c>
      <c r="G370" s="251" t="str">
        <f t="shared" si="17"/>
        <v/>
      </c>
    </row>
    <row r="371" spans="1:7" x14ac:dyDescent="0.3">
      <c r="A371" s="283" t="s">
        <v>2086</v>
      </c>
      <c r="B371" s="269" t="s">
        <v>2077</v>
      </c>
      <c r="C371" s="341" t="s">
        <v>83</v>
      </c>
      <c r="D371" s="349" t="s">
        <v>83</v>
      </c>
      <c r="E371" s="268"/>
      <c r="F371" s="251" t="str">
        <f t="shared" si="16"/>
        <v/>
      </c>
      <c r="G371" s="251" t="str">
        <f t="shared" si="17"/>
        <v/>
      </c>
    </row>
    <row r="372" spans="1:7" x14ac:dyDescent="0.3">
      <c r="A372" s="283" t="s">
        <v>2245</v>
      </c>
      <c r="B372" s="269" t="s">
        <v>2078</v>
      </c>
      <c r="C372" s="341" t="s">
        <v>83</v>
      </c>
      <c r="D372" s="349" t="s">
        <v>83</v>
      </c>
      <c r="E372" s="268"/>
      <c r="F372" s="251" t="str">
        <f t="shared" si="16"/>
        <v/>
      </c>
      <c r="G372" s="251" t="str">
        <f t="shared" si="17"/>
        <v/>
      </c>
    </row>
    <row r="373" spans="1:7" x14ac:dyDescent="0.3">
      <c r="A373" s="283" t="s">
        <v>2246</v>
      </c>
      <c r="B373" s="269" t="s">
        <v>1659</v>
      </c>
      <c r="C373" s="341" t="s">
        <v>83</v>
      </c>
      <c r="D373" s="349" t="s">
        <v>83</v>
      </c>
      <c r="E373" s="268"/>
      <c r="F373" s="251" t="str">
        <f t="shared" si="16"/>
        <v/>
      </c>
      <c r="G373" s="251" t="str">
        <f t="shared" si="17"/>
        <v/>
      </c>
    </row>
    <row r="374" spans="1:7" x14ac:dyDescent="0.3">
      <c r="A374" s="283" t="s">
        <v>2247</v>
      </c>
      <c r="B374" s="269" t="s">
        <v>146</v>
      </c>
      <c r="C374" s="190">
        <f>SUM(C367:C373)</f>
        <v>0</v>
      </c>
      <c r="D374" s="191">
        <f>SUM(D367:D373)</f>
        <v>0</v>
      </c>
      <c r="E374" s="268"/>
      <c r="F374" s="256">
        <f>SUM(F367:F373)</f>
        <v>0</v>
      </c>
      <c r="G374" s="256">
        <f>SUM(G367:G373)</f>
        <v>0</v>
      </c>
    </row>
    <row r="375" spans="1:7" x14ac:dyDescent="0.3">
      <c r="A375" s="267" t="s">
        <v>2087</v>
      </c>
      <c r="B375" s="269"/>
      <c r="C375" s="267"/>
      <c r="D375" s="267"/>
      <c r="E375" s="268"/>
      <c r="F375" s="268"/>
      <c r="G375" s="268"/>
    </row>
    <row r="376" spans="1:7" x14ac:dyDescent="0.3">
      <c r="A376" s="85"/>
      <c r="B376" s="85" t="s">
        <v>2598</v>
      </c>
      <c r="C376" s="85" t="s">
        <v>111</v>
      </c>
      <c r="D376" s="85" t="s">
        <v>1658</v>
      </c>
      <c r="E376" s="85"/>
      <c r="F376" s="85" t="s">
        <v>498</v>
      </c>
      <c r="G376" s="85" t="s">
        <v>2600</v>
      </c>
    </row>
    <row r="377" spans="1:7" x14ac:dyDescent="0.3">
      <c r="A377" s="267" t="s">
        <v>2227</v>
      </c>
      <c r="B377" s="269" t="s">
        <v>2599</v>
      </c>
      <c r="C377" s="341" t="s">
        <v>83</v>
      </c>
      <c r="D377" s="349" t="s">
        <v>83</v>
      </c>
      <c r="E377" s="268"/>
      <c r="F377" s="251" t="str">
        <f>IF($C$381=0,"",IF(C377="[for completion]","",IF(C377="","",C377/$C$381)))</f>
        <v/>
      </c>
      <c r="G377" s="251" t="str">
        <f>IF($D$381=0,"",IF(D377="[for completion]","",IF(D377="","",D377/$D$381)))</f>
        <v/>
      </c>
    </row>
    <row r="378" spans="1:7" x14ac:dyDescent="0.3">
      <c r="A378" s="283" t="s">
        <v>2228</v>
      </c>
      <c r="B378" s="274" t="s">
        <v>2511</v>
      </c>
      <c r="C378" s="341" t="s">
        <v>83</v>
      </c>
      <c r="D378" s="349" t="s">
        <v>83</v>
      </c>
      <c r="E378" s="268"/>
      <c r="F378" s="251" t="str">
        <f t="shared" ref="F378:F380" si="18">IF($C$381=0,"",IF(C378="[for completion]","",IF(C378="","",C378/$C$381)))</f>
        <v/>
      </c>
      <c r="G378" s="251" t="str">
        <f t="shared" ref="G378:G380" si="19">IF($D$381=0,"",IF(D378="[for completion]","",IF(D378="","",D378/$D$381)))</f>
        <v/>
      </c>
    </row>
    <row r="379" spans="1:7" x14ac:dyDescent="0.3">
      <c r="A379" s="283" t="s">
        <v>2229</v>
      </c>
      <c r="B379" s="269" t="s">
        <v>1659</v>
      </c>
      <c r="C379" s="341" t="s">
        <v>83</v>
      </c>
      <c r="D379" s="349" t="s">
        <v>83</v>
      </c>
      <c r="E379" s="268"/>
      <c r="F379" s="251" t="str">
        <f t="shared" si="18"/>
        <v/>
      </c>
      <c r="G379" s="251" t="str">
        <f>IF($D$381=0,"",IF(D379="[for completion]","",IF(D379="","",D379/$D$381)))</f>
        <v/>
      </c>
    </row>
    <row r="380" spans="1:7" x14ac:dyDescent="0.3">
      <c r="A380" s="283" t="s">
        <v>2230</v>
      </c>
      <c r="B380" s="272" t="s">
        <v>2085</v>
      </c>
      <c r="C380" s="341" t="s">
        <v>83</v>
      </c>
      <c r="D380" s="349" t="s">
        <v>83</v>
      </c>
      <c r="E380" s="268"/>
      <c r="F380" s="251" t="str">
        <f t="shared" si="18"/>
        <v/>
      </c>
      <c r="G380" s="251" t="str">
        <f t="shared" si="19"/>
        <v/>
      </c>
    </row>
    <row r="381" spans="1:7" x14ac:dyDescent="0.3">
      <c r="A381" s="283" t="s">
        <v>2231</v>
      </c>
      <c r="B381" s="269" t="s">
        <v>146</v>
      </c>
      <c r="C381" s="190">
        <f>SUM(C377:C380)</f>
        <v>0</v>
      </c>
      <c r="D381" s="191">
        <f>SUM(D377:D380)</f>
        <v>0</v>
      </c>
      <c r="E381" s="268"/>
      <c r="F381" s="256">
        <f>SUM(F377:F380)</f>
        <v>0</v>
      </c>
      <c r="G381" s="256">
        <f>SUM(G377:G380)</f>
        <v>0</v>
      </c>
    </row>
    <row r="382" spans="1:7" x14ac:dyDescent="0.3">
      <c r="A382" s="267" t="s">
        <v>2232</v>
      </c>
      <c r="B382" s="272"/>
      <c r="C382" s="273"/>
      <c r="D382" s="272"/>
      <c r="E382" s="270"/>
      <c r="F382" s="270"/>
      <c r="G382" s="270"/>
    </row>
    <row r="383" spans="1:7" x14ac:dyDescent="0.3">
      <c r="A383" s="283" t="s">
        <v>2233</v>
      </c>
      <c r="B383" s="234"/>
      <c r="C383" s="249"/>
      <c r="D383" s="234"/>
      <c r="E383" s="232"/>
      <c r="F383" s="232"/>
      <c r="G383" s="232"/>
    </row>
    <row r="384" spans="1:7" s="266" customFormat="1" x14ac:dyDescent="0.3">
      <c r="A384" s="283" t="s">
        <v>2419</v>
      </c>
    </row>
    <row r="385" spans="1:7" x14ac:dyDescent="0.3">
      <c r="A385" s="283" t="s">
        <v>2420</v>
      </c>
    </row>
    <row r="386" spans="1:7" x14ac:dyDescent="0.3">
      <c r="A386" s="283" t="s">
        <v>2421</v>
      </c>
    </row>
    <row r="387" spans="1:7" x14ac:dyDescent="0.3">
      <c r="A387" s="283" t="s">
        <v>2422</v>
      </c>
    </row>
    <row r="388" spans="1:7" x14ac:dyDescent="0.3">
      <c r="A388" s="283" t="s">
        <v>2423</v>
      </c>
    </row>
    <row r="389" spans="1:7" x14ac:dyDescent="0.3">
      <c r="A389" s="283" t="s">
        <v>2424</v>
      </c>
    </row>
    <row r="390" spans="1:7" x14ac:dyDescent="0.3">
      <c r="A390" s="283" t="s">
        <v>2425</v>
      </c>
    </row>
    <row r="391" spans="1:7" x14ac:dyDescent="0.3">
      <c r="A391" s="283" t="s">
        <v>2426</v>
      </c>
      <c r="B391" s="234"/>
      <c r="C391" s="249"/>
      <c r="D391" s="234"/>
      <c r="E391" s="232"/>
      <c r="F391" s="232"/>
      <c r="G391" s="232"/>
    </row>
    <row r="392" spans="1:7" x14ac:dyDescent="0.3">
      <c r="A392" s="283" t="s">
        <v>2427</v>
      </c>
      <c r="B392" s="234"/>
      <c r="C392" s="249"/>
      <c r="D392" s="234"/>
      <c r="E392" s="232"/>
      <c r="F392" s="232"/>
      <c r="G392" s="232"/>
    </row>
    <row r="393" spans="1:7" x14ac:dyDescent="0.3">
      <c r="A393" s="283" t="s">
        <v>2428</v>
      </c>
      <c r="B393" s="234"/>
      <c r="C393" s="249"/>
      <c r="D393" s="234"/>
      <c r="E393" s="232"/>
      <c r="F393" s="232"/>
      <c r="G393" s="232"/>
    </row>
    <row r="394" spans="1:7" x14ac:dyDescent="0.3">
      <c r="A394" s="283" t="s">
        <v>2429</v>
      </c>
      <c r="B394" s="234"/>
      <c r="C394" s="249"/>
      <c r="D394" s="234"/>
      <c r="E394" s="232"/>
      <c r="F394" s="232"/>
      <c r="G394" s="232"/>
    </row>
    <row r="395" spans="1:7" x14ac:dyDescent="0.3">
      <c r="A395" s="283" t="s">
        <v>2430</v>
      </c>
      <c r="B395" s="234"/>
      <c r="C395" s="249"/>
      <c r="D395" s="234"/>
      <c r="E395" s="232"/>
      <c r="F395" s="232"/>
      <c r="G395" s="232"/>
    </row>
    <row r="396" spans="1:7" x14ac:dyDescent="0.3">
      <c r="A396" s="283" t="s">
        <v>2431</v>
      </c>
      <c r="B396" s="234"/>
      <c r="C396" s="249"/>
      <c r="D396" s="234"/>
      <c r="E396" s="232"/>
      <c r="F396" s="232"/>
      <c r="G396" s="232"/>
    </row>
    <row r="397" spans="1:7" x14ac:dyDescent="0.3">
      <c r="A397" s="283" t="s">
        <v>2432</v>
      </c>
      <c r="B397" s="234"/>
      <c r="C397" s="249"/>
      <c r="D397" s="234"/>
      <c r="E397" s="232"/>
      <c r="F397" s="232"/>
      <c r="G397" s="232"/>
    </row>
    <row r="398" spans="1:7" x14ac:dyDescent="0.3">
      <c r="A398" s="283" t="s">
        <v>2433</v>
      </c>
      <c r="B398" s="234"/>
      <c r="C398" s="249"/>
      <c r="D398" s="234"/>
      <c r="E398" s="232"/>
      <c r="F398" s="232"/>
      <c r="G398" s="232"/>
    </row>
    <row r="399" spans="1:7" x14ac:dyDescent="0.3">
      <c r="A399" s="283" t="s">
        <v>2434</v>
      </c>
      <c r="B399" s="234"/>
      <c r="C399" s="249"/>
      <c r="D399" s="234"/>
      <c r="E399" s="232"/>
      <c r="F399" s="232"/>
      <c r="G399" s="232"/>
    </row>
    <row r="400" spans="1:7" x14ac:dyDescent="0.3">
      <c r="A400" s="283" t="s">
        <v>2435</v>
      </c>
      <c r="B400" s="234"/>
      <c r="C400" s="249"/>
      <c r="D400" s="234"/>
      <c r="E400" s="232"/>
      <c r="F400" s="232"/>
      <c r="G400" s="232"/>
    </row>
    <row r="401" spans="1:7" x14ac:dyDescent="0.3">
      <c r="A401" s="283" t="s">
        <v>2436</v>
      </c>
      <c r="B401" s="234"/>
      <c r="C401" s="249"/>
      <c r="D401" s="234"/>
      <c r="E401" s="232"/>
      <c r="F401" s="232"/>
      <c r="G401" s="232"/>
    </row>
    <row r="402" spans="1:7" x14ac:dyDescent="0.3">
      <c r="A402" s="283" t="s">
        <v>2437</v>
      </c>
      <c r="B402" s="234"/>
      <c r="C402" s="249"/>
      <c r="D402" s="234"/>
      <c r="E402" s="232"/>
      <c r="F402" s="232"/>
      <c r="G402" s="232"/>
    </row>
    <row r="403" spans="1:7" x14ac:dyDescent="0.3">
      <c r="A403" s="283" t="s">
        <v>2438</v>
      </c>
      <c r="B403" s="234"/>
      <c r="C403" s="249"/>
      <c r="D403" s="234"/>
      <c r="E403" s="232"/>
      <c r="F403" s="232"/>
      <c r="G403" s="232"/>
    </row>
    <row r="404" spans="1:7" x14ac:dyDescent="0.3">
      <c r="A404" s="283" t="s">
        <v>2439</v>
      </c>
      <c r="B404" s="234"/>
      <c r="C404" s="249"/>
      <c r="D404" s="234"/>
      <c r="E404" s="232"/>
      <c r="F404" s="232"/>
      <c r="G404" s="232"/>
    </row>
    <row r="405" spans="1:7" x14ac:dyDescent="0.3">
      <c r="A405" s="283" t="s">
        <v>2440</v>
      </c>
      <c r="B405" s="234"/>
      <c r="C405" s="249"/>
      <c r="D405" s="234"/>
      <c r="E405" s="232"/>
      <c r="F405" s="232"/>
      <c r="G405" s="232"/>
    </row>
    <row r="406" spans="1:7" x14ac:dyDescent="0.3">
      <c r="A406" s="283" t="s">
        <v>2441</v>
      </c>
      <c r="B406" s="234"/>
      <c r="C406" s="249"/>
      <c r="D406" s="234"/>
      <c r="E406" s="232"/>
      <c r="F406" s="232"/>
      <c r="G406" s="232"/>
    </row>
    <row r="407" spans="1:7" x14ac:dyDescent="0.3">
      <c r="A407" s="283" t="s">
        <v>2442</v>
      </c>
      <c r="B407" s="234"/>
      <c r="C407" s="249"/>
      <c r="D407" s="234"/>
      <c r="E407" s="232"/>
      <c r="F407" s="232"/>
      <c r="G407" s="232"/>
    </row>
    <row r="408" spans="1:7" x14ac:dyDescent="0.3">
      <c r="A408" s="283" t="s">
        <v>2443</v>
      </c>
      <c r="B408" s="234"/>
      <c r="C408" s="249"/>
      <c r="D408" s="234"/>
      <c r="E408" s="232"/>
      <c r="F408" s="232"/>
      <c r="G408" s="232"/>
    </row>
    <row r="409" spans="1:7" x14ac:dyDescent="0.3">
      <c r="A409" s="283" t="s">
        <v>2444</v>
      </c>
      <c r="B409" s="234"/>
      <c r="C409" s="249"/>
      <c r="D409" s="234"/>
      <c r="E409" s="232"/>
      <c r="F409" s="232"/>
      <c r="G409" s="232"/>
    </row>
    <row r="410" spans="1:7" x14ac:dyDescent="0.3">
      <c r="A410" s="283" t="s">
        <v>2445</v>
      </c>
      <c r="B410" s="234"/>
      <c r="C410" s="249"/>
      <c r="D410" s="234"/>
      <c r="E410" s="232"/>
      <c r="F410" s="232"/>
      <c r="G410" s="232"/>
    </row>
    <row r="411" spans="1:7" x14ac:dyDescent="0.3">
      <c r="A411" s="283" t="s">
        <v>2446</v>
      </c>
      <c r="B411" s="234"/>
      <c r="C411" s="249"/>
      <c r="D411" s="234"/>
      <c r="E411" s="232"/>
      <c r="F411" s="232"/>
      <c r="G411" s="232"/>
    </row>
    <row r="412" spans="1:7" x14ac:dyDescent="0.3">
      <c r="A412" s="283" t="s">
        <v>2447</v>
      </c>
      <c r="B412" s="234"/>
      <c r="C412" s="249"/>
      <c r="D412" s="234"/>
      <c r="E412" s="232"/>
      <c r="F412" s="232"/>
      <c r="G412" s="232"/>
    </row>
    <row r="413" spans="1:7" x14ac:dyDescent="0.3">
      <c r="A413" s="283" t="s">
        <v>2448</v>
      </c>
      <c r="B413" s="234"/>
      <c r="C413" s="249"/>
      <c r="D413" s="234"/>
      <c r="E413" s="232"/>
      <c r="F413" s="232"/>
      <c r="G413" s="232"/>
    </row>
    <row r="414" spans="1:7" x14ac:dyDescent="0.3">
      <c r="A414" s="283" t="s">
        <v>2449</v>
      </c>
      <c r="B414" s="234"/>
      <c r="C414" s="249"/>
      <c r="D414" s="234"/>
      <c r="E414" s="232"/>
      <c r="F414" s="232"/>
      <c r="G414" s="232"/>
    </row>
    <row r="415" spans="1:7" x14ac:dyDescent="0.3">
      <c r="A415" s="283" t="s">
        <v>2450</v>
      </c>
      <c r="B415" s="234"/>
      <c r="C415" s="249"/>
      <c r="D415" s="234"/>
      <c r="E415" s="232"/>
      <c r="F415" s="232"/>
      <c r="G415" s="232"/>
    </row>
    <row r="416" spans="1:7" x14ac:dyDescent="0.3">
      <c r="A416" s="283" t="s">
        <v>2451</v>
      </c>
      <c r="B416" s="234"/>
      <c r="C416" s="249"/>
      <c r="D416" s="234"/>
      <c r="E416" s="232"/>
      <c r="F416" s="232"/>
      <c r="G416" s="232"/>
    </row>
    <row r="417" spans="1:7" x14ac:dyDescent="0.3">
      <c r="A417" s="283" t="s">
        <v>2452</v>
      </c>
      <c r="B417" s="234"/>
      <c r="C417" s="249"/>
      <c r="D417" s="234"/>
      <c r="E417" s="232"/>
      <c r="F417" s="232"/>
      <c r="G417" s="232"/>
    </row>
    <row r="418" spans="1:7" x14ac:dyDescent="0.3">
      <c r="A418" s="283" t="s">
        <v>2453</v>
      </c>
      <c r="B418" s="234"/>
      <c r="C418" s="249"/>
      <c r="D418" s="234"/>
      <c r="E418" s="232"/>
      <c r="F418" s="232"/>
      <c r="G418" s="232"/>
    </row>
    <row r="419" spans="1:7" x14ac:dyDescent="0.3">
      <c r="A419" s="283" t="s">
        <v>2454</v>
      </c>
      <c r="B419" s="234"/>
      <c r="C419" s="249"/>
      <c r="D419" s="234"/>
      <c r="E419" s="232"/>
      <c r="F419" s="232"/>
      <c r="G419" s="232"/>
    </row>
    <row r="420" spans="1:7" x14ac:dyDescent="0.3">
      <c r="A420" s="283" t="s">
        <v>2455</v>
      </c>
      <c r="B420" s="234"/>
      <c r="C420" s="249"/>
      <c r="D420" s="234"/>
      <c r="E420" s="232"/>
      <c r="F420" s="232"/>
      <c r="G420" s="232"/>
    </row>
    <row r="421" spans="1:7" x14ac:dyDescent="0.3">
      <c r="A421" s="283" t="s">
        <v>2456</v>
      </c>
      <c r="B421" s="234"/>
      <c r="C421" s="249"/>
      <c r="D421" s="234"/>
      <c r="E421" s="232"/>
      <c r="F421" s="232"/>
      <c r="G421" s="232"/>
    </row>
    <row r="422" spans="1:7" x14ac:dyDescent="0.3">
      <c r="A422" s="283" t="s">
        <v>2457</v>
      </c>
      <c r="B422" s="234"/>
      <c r="C422" s="249"/>
      <c r="D422" s="234"/>
      <c r="E422" s="232"/>
      <c r="F422" s="232"/>
      <c r="G422" s="232"/>
    </row>
    <row r="423" spans="1:7" x14ac:dyDescent="0.3">
      <c r="A423" s="283" t="s">
        <v>2458</v>
      </c>
      <c r="B423" s="234"/>
      <c r="C423" s="249"/>
      <c r="D423" s="234"/>
      <c r="E423" s="232"/>
      <c r="F423" s="232"/>
      <c r="G423" s="232"/>
    </row>
    <row r="424" spans="1:7" x14ac:dyDescent="0.3">
      <c r="A424" s="283" t="s">
        <v>2459</v>
      </c>
      <c r="B424" s="234"/>
      <c r="C424" s="249"/>
      <c r="D424" s="234"/>
      <c r="E424" s="232"/>
      <c r="F424" s="232"/>
      <c r="G424" s="232"/>
    </row>
    <row r="425" spans="1:7" x14ac:dyDescent="0.3">
      <c r="A425" s="283" t="s">
        <v>2460</v>
      </c>
      <c r="B425" s="234"/>
      <c r="C425" s="249"/>
      <c r="D425" s="234"/>
      <c r="E425" s="232"/>
      <c r="F425" s="232"/>
      <c r="G425" s="232"/>
    </row>
    <row r="426" spans="1:7" x14ac:dyDescent="0.3">
      <c r="A426" s="283" t="s">
        <v>2461</v>
      </c>
      <c r="B426" s="234"/>
      <c r="C426" s="249"/>
      <c r="D426" s="234"/>
      <c r="E426" s="232"/>
      <c r="F426" s="232"/>
      <c r="G426" s="232"/>
    </row>
    <row r="427" spans="1:7" x14ac:dyDescent="0.3">
      <c r="A427" s="283" t="s">
        <v>2462</v>
      </c>
      <c r="B427" s="234"/>
      <c r="C427" s="249"/>
      <c r="D427" s="234"/>
      <c r="E427" s="232"/>
      <c r="F427" s="232"/>
      <c r="G427" s="232"/>
    </row>
    <row r="428" spans="1:7" x14ac:dyDescent="0.3">
      <c r="A428" s="283" t="s">
        <v>2463</v>
      </c>
      <c r="B428" s="234"/>
      <c r="C428" s="249"/>
      <c r="D428" s="234"/>
      <c r="E428" s="232"/>
      <c r="F428" s="232"/>
      <c r="G428" s="232"/>
    </row>
    <row r="429" spans="1:7" x14ac:dyDescent="0.3">
      <c r="A429" s="283" t="s">
        <v>2464</v>
      </c>
      <c r="B429" s="234"/>
      <c r="C429" s="249"/>
      <c r="D429" s="234"/>
      <c r="E429" s="232"/>
      <c r="F429" s="232"/>
      <c r="G429" s="232"/>
    </row>
    <row r="430" spans="1:7" x14ac:dyDescent="0.3">
      <c r="A430" s="283" t="s">
        <v>2465</v>
      </c>
      <c r="B430" s="234"/>
      <c r="C430" s="249"/>
      <c r="D430" s="234"/>
      <c r="E430" s="232"/>
      <c r="F430" s="232"/>
      <c r="G430" s="232"/>
    </row>
    <row r="431" spans="1:7" x14ac:dyDescent="0.3">
      <c r="A431" s="283" t="s">
        <v>2466</v>
      </c>
      <c r="B431" s="234"/>
      <c r="C431" s="249"/>
      <c r="D431" s="234"/>
      <c r="E431" s="232"/>
      <c r="F431" s="232"/>
      <c r="G431" s="232"/>
    </row>
    <row r="432" spans="1:7" ht="18" x14ac:dyDescent="0.3">
      <c r="A432" s="172"/>
      <c r="B432" s="263" t="s">
        <v>1969</v>
      </c>
      <c r="C432" s="172"/>
      <c r="D432" s="172"/>
      <c r="E432" s="172"/>
      <c r="F432" s="172"/>
      <c r="G432" s="172"/>
    </row>
    <row r="433" spans="1:7" x14ac:dyDescent="0.3">
      <c r="A433" s="85"/>
      <c r="B433" s="85" t="s">
        <v>2328</v>
      </c>
      <c r="C433" s="85" t="s">
        <v>670</v>
      </c>
      <c r="D433" s="85" t="s">
        <v>671</v>
      </c>
      <c r="E433" s="85"/>
      <c r="F433" s="85" t="s">
        <v>499</v>
      </c>
      <c r="G433" s="85" t="s">
        <v>672</v>
      </c>
    </row>
    <row r="434" spans="1:7" x14ac:dyDescent="0.3">
      <c r="A434" s="224" t="s">
        <v>1970</v>
      </c>
      <c r="B434" s="234" t="s">
        <v>674</v>
      </c>
      <c r="C434" s="252" t="s">
        <v>83</v>
      </c>
      <c r="D434" s="244"/>
      <c r="E434" s="244"/>
      <c r="F434" s="245"/>
      <c r="G434" s="245"/>
    </row>
    <row r="435" spans="1:7" x14ac:dyDescent="0.3">
      <c r="A435" s="244"/>
      <c r="B435" s="234"/>
      <c r="C435" s="234"/>
      <c r="D435" s="244"/>
      <c r="E435" s="244"/>
      <c r="F435" s="245"/>
      <c r="G435" s="245"/>
    </row>
    <row r="436" spans="1:7" x14ac:dyDescent="0.3">
      <c r="A436" s="234"/>
      <c r="B436" s="234" t="s">
        <v>675</v>
      </c>
      <c r="C436" s="234"/>
      <c r="D436" s="244"/>
      <c r="E436" s="244"/>
      <c r="F436" s="245"/>
      <c r="G436" s="245"/>
    </row>
    <row r="437" spans="1:7" x14ac:dyDescent="0.3">
      <c r="A437" s="234" t="s">
        <v>1971</v>
      </c>
      <c r="B437" s="241" t="s">
        <v>592</v>
      </c>
      <c r="C437" s="252" t="s">
        <v>83</v>
      </c>
      <c r="D437" s="252" t="s">
        <v>83</v>
      </c>
      <c r="E437" s="244"/>
      <c r="F437" s="251" t="str">
        <f>IF($C$461=0,"",IF(C437="[for completion]","",IF(C437="","",C437/$C$461)))</f>
        <v/>
      </c>
      <c r="G437" s="251" t="str">
        <f>IF($D$461=0,"",IF(D437="[for completion]","",IF(D437="","",D437/$D$461)))</f>
        <v/>
      </c>
    </row>
    <row r="438" spans="1:7" x14ac:dyDescent="0.3">
      <c r="A438" s="272" t="s">
        <v>1972</v>
      </c>
      <c r="B438" s="241" t="s">
        <v>592</v>
      </c>
      <c r="C438" s="252" t="s">
        <v>83</v>
      </c>
      <c r="D438" s="252" t="s">
        <v>83</v>
      </c>
      <c r="E438" s="244"/>
      <c r="F438" s="251" t="str">
        <f t="shared" ref="F438:F460" si="20">IF($C$461=0,"",IF(C438="[for completion]","",IF(C438="","",C438/$C$461)))</f>
        <v/>
      </c>
      <c r="G438" s="251" t="str">
        <f t="shared" ref="G438:G460" si="21">IF($D$461=0,"",IF(D438="[for completion]","",IF(D438="","",D438/$D$461)))</f>
        <v/>
      </c>
    </row>
    <row r="439" spans="1:7" x14ac:dyDescent="0.3">
      <c r="A439" s="272" t="s">
        <v>1973</v>
      </c>
      <c r="B439" s="241" t="s">
        <v>592</v>
      </c>
      <c r="C439" s="252" t="s">
        <v>83</v>
      </c>
      <c r="D439" s="252" t="s">
        <v>83</v>
      </c>
      <c r="E439" s="244"/>
      <c r="F439" s="251" t="str">
        <f t="shared" si="20"/>
        <v/>
      </c>
      <c r="G439" s="251" t="str">
        <f t="shared" si="21"/>
        <v/>
      </c>
    </row>
    <row r="440" spans="1:7" x14ac:dyDescent="0.3">
      <c r="A440" s="272" t="s">
        <v>1974</v>
      </c>
      <c r="B440" s="241" t="s">
        <v>592</v>
      </c>
      <c r="C440" s="252" t="s">
        <v>83</v>
      </c>
      <c r="D440" s="252" t="s">
        <v>83</v>
      </c>
      <c r="E440" s="244"/>
      <c r="F440" s="251" t="str">
        <f t="shared" si="20"/>
        <v/>
      </c>
      <c r="G440" s="251" t="str">
        <f t="shared" si="21"/>
        <v/>
      </c>
    </row>
    <row r="441" spans="1:7" x14ac:dyDescent="0.3">
      <c r="A441" s="272" t="s">
        <v>1975</v>
      </c>
      <c r="B441" s="241" t="s">
        <v>592</v>
      </c>
      <c r="C441" s="252" t="s">
        <v>83</v>
      </c>
      <c r="D441" s="252" t="s">
        <v>83</v>
      </c>
      <c r="E441" s="244"/>
      <c r="F441" s="251" t="str">
        <f t="shared" si="20"/>
        <v/>
      </c>
      <c r="G441" s="251" t="str">
        <f t="shared" si="21"/>
        <v/>
      </c>
    </row>
    <row r="442" spans="1:7" x14ac:dyDescent="0.3">
      <c r="A442" s="272" t="s">
        <v>1976</v>
      </c>
      <c r="B442" s="241" t="s">
        <v>592</v>
      </c>
      <c r="C442" s="252" t="s">
        <v>83</v>
      </c>
      <c r="D442" s="252" t="s">
        <v>83</v>
      </c>
      <c r="E442" s="244"/>
      <c r="F442" s="251" t="str">
        <f t="shared" si="20"/>
        <v/>
      </c>
      <c r="G442" s="251" t="str">
        <f t="shared" si="21"/>
        <v/>
      </c>
    </row>
    <row r="443" spans="1:7" x14ac:dyDescent="0.3">
      <c r="A443" s="272" t="s">
        <v>1977</v>
      </c>
      <c r="B443" s="241" t="s">
        <v>592</v>
      </c>
      <c r="C443" s="252" t="s">
        <v>83</v>
      </c>
      <c r="D443" s="252" t="s">
        <v>83</v>
      </c>
      <c r="E443" s="244"/>
      <c r="F443" s="251" t="str">
        <f t="shared" si="20"/>
        <v/>
      </c>
      <c r="G443" s="251" t="str">
        <f t="shared" si="21"/>
        <v/>
      </c>
    </row>
    <row r="444" spans="1:7" x14ac:dyDescent="0.3">
      <c r="A444" s="272" t="s">
        <v>1978</v>
      </c>
      <c r="B444" s="241" t="s">
        <v>592</v>
      </c>
      <c r="C444" s="252" t="s">
        <v>83</v>
      </c>
      <c r="D444" s="254" t="s">
        <v>83</v>
      </c>
      <c r="E444" s="244"/>
      <c r="F444" s="251" t="str">
        <f t="shared" si="20"/>
        <v/>
      </c>
      <c r="G444" s="251" t="str">
        <f t="shared" si="21"/>
        <v/>
      </c>
    </row>
    <row r="445" spans="1:7" x14ac:dyDescent="0.3">
      <c r="A445" s="272" t="s">
        <v>1979</v>
      </c>
      <c r="B445" s="241" t="s">
        <v>592</v>
      </c>
      <c r="C445" s="252" t="s">
        <v>83</v>
      </c>
      <c r="D445" s="254" t="s">
        <v>83</v>
      </c>
      <c r="E445" s="244"/>
      <c r="F445" s="251" t="str">
        <f t="shared" si="20"/>
        <v/>
      </c>
      <c r="G445" s="251" t="str">
        <f t="shared" si="21"/>
        <v/>
      </c>
    </row>
    <row r="446" spans="1:7" x14ac:dyDescent="0.3">
      <c r="A446" s="272" t="s">
        <v>2467</v>
      </c>
      <c r="B446" s="241" t="s">
        <v>592</v>
      </c>
      <c r="C446" s="252" t="s">
        <v>83</v>
      </c>
      <c r="D446" s="254" t="s">
        <v>83</v>
      </c>
      <c r="E446" s="241"/>
      <c r="F446" s="251" t="str">
        <f t="shared" si="20"/>
        <v/>
      </c>
      <c r="G446" s="251" t="str">
        <f t="shared" si="21"/>
        <v/>
      </c>
    </row>
    <row r="447" spans="1:7" x14ac:dyDescent="0.3">
      <c r="A447" s="272" t="s">
        <v>2468</v>
      </c>
      <c r="B447" s="241" t="s">
        <v>592</v>
      </c>
      <c r="C447" s="252" t="s">
        <v>83</v>
      </c>
      <c r="D447" s="254" t="s">
        <v>83</v>
      </c>
      <c r="E447" s="241"/>
      <c r="F447" s="251" t="str">
        <f t="shared" si="20"/>
        <v/>
      </c>
      <c r="G447" s="251" t="str">
        <f t="shared" si="21"/>
        <v/>
      </c>
    </row>
    <row r="448" spans="1:7" x14ac:dyDescent="0.3">
      <c r="A448" s="272" t="s">
        <v>2469</v>
      </c>
      <c r="B448" s="241" t="s">
        <v>592</v>
      </c>
      <c r="C448" s="252" t="s">
        <v>83</v>
      </c>
      <c r="D448" s="254" t="s">
        <v>83</v>
      </c>
      <c r="E448" s="241"/>
      <c r="F448" s="251" t="str">
        <f t="shared" si="20"/>
        <v/>
      </c>
      <c r="G448" s="251" t="str">
        <f t="shared" si="21"/>
        <v/>
      </c>
    </row>
    <row r="449" spans="1:7" x14ac:dyDescent="0.3">
      <c r="A449" s="272" t="s">
        <v>2470</v>
      </c>
      <c r="B449" s="241" t="s">
        <v>592</v>
      </c>
      <c r="C449" s="252" t="s">
        <v>83</v>
      </c>
      <c r="D449" s="254" t="s">
        <v>83</v>
      </c>
      <c r="E449" s="241"/>
      <c r="F449" s="251" t="str">
        <f t="shared" si="20"/>
        <v/>
      </c>
      <c r="G449" s="251" t="str">
        <f t="shared" si="21"/>
        <v/>
      </c>
    </row>
    <row r="450" spans="1:7" x14ac:dyDescent="0.3">
      <c r="A450" s="272" t="s">
        <v>2471</v>
      </c>
      <c r="B450" s="241" t="s">
        <v>592</v>
      </c>
      <c r="C450" s="252" t="s">
        <v>83</v>
      </c>
      <c r="D450" s="254" t="s">
        <v>83</v>
      </c>
      <c r="E450" s="241"/>
      <c r="F450" s="251" t="str">
        <f t="shared" si="20"/>
        <v/>
      </c>
      <c r="G450" s="251" t="str">
        <f t="shared" si="21"/>
        <v/>
      </c>
    </row>
    <row r="451" spans="1:7" x14ac:dyDescent="0.3">
      <c r="A451" s="272" t="s">
        <v>2472</v>
      </c>
      <c r="B451" s="241" t="s">
        <v>592</v>
      </c>
      <c r="C451" s="252" t="s">
        <v>83</v>
      </c>
      <c r="D451" s="254" t="s">
        <v>83</v>
      </c>
      <c r="E451" s="241"/>
      <c r="F451" s="251" t="str">
        <f t="shared" si="20"/>
        <v/>
      </c>
      <c r="G451" s="251" t="str">
        <f t="shared" si="21"/>
        <v/>
      </c>
    </row>
    <row r="452" spans="1:7" x14ac:dyDescent="0.3">
      <c r="A452" s="272" t="s">
        <v>2473</v>
      </c>
      <c r="B452" s="241" t="s">
        <v>592</v>
      </c>
      <c r="C452" s="252" t="s">
        <v>83</v>
      </c>
      <c r="D452" s="254" t="s">
        <v>83</v>
      </c>
      <c r="E452" s="234"/>
      <c r="F452" s="251" t="str">
        <f t="shared" si="20"/>
        <v/>
      </c>
      <c r="G452" s="251" t="str">
        <f t="shared" si="21"/>
        <v/>
      </c>
    </row>
    <row r="453" spans="1:7" x14ac:dyDescent="0.3">
      <c r="A453" s="272" t="s">
        <v>2474</v>
      </c>
      <c r="B453" s="241" t="s">
        <v>592</v>
      </c>
      <c r="C453" s="252" t="s">
        <v>83</v>
      </c>
      <c r="D453" s="254" t="s">
        <v>83</v>
      </c>
      <c r="E453" s="237"/>
      <c r="F453" s="251" t="str">
        <f t="shared" si="20"/>
        <v/>
      </c>
      <c r="G453" s="251" t="str">
        <f t="shared" si="21"/>
        <v/>
      </c>
    </row>
    <row r="454" spans="1:7" x14ac:dyDescent="0.3">
      <c r="A454" s="272" t="s">
        <v>2475</v>
      </c>
      <c r="B454" s="241" t="s">
        <v>592</v>
      </c>
      <c r="C454" s="252" t="s">
        <v>83</v>
      </c>
      <c r="D454" s="254" t="s">
        <v>83</v>
      </c>
      <c r="E454" s="237"/>
      <c r="F454" s="251" t="str">
        <f t="shared" si="20"/>
        <v/>
      </c>
      <c r="G454" s="251" t="str">
        <f t="shared" si="21"/>
        <v/>
      </c>
    </row>
    <row r="455" spans="1:7" x14ac:dyDescent="0.3">
      <c r="A455" s="272" t="s">
        <v>2476</v>
      </c>
      <c r="B455" s="241" t="s">
        <v>592</v>
      </c>
      <c r="C455" s="252" t="s">
        <v>83</v>
      </c>
      <c r="D455" s="254" t="s">
        <v>83</v>
      </c>
      <c r="E455" s="237"/>
      <c r="F455" s="251" t="str">
        <f t="shared" si="20"/>
        <v/>
      </c>
      <c r="G455" s="251" t="str">
        <f t="shared" si="21"/>
        <v/>
      </c>
    </row>
    <row r="456" spans="1:7" x14ac:dyDescent="0.3">
      <c r="A456" s="272" t="s">
        <v>2477</v>
      </c>
      <c r="B456" s="241" t="s">
        <v>592</v>
      </c>
      <c r="C456" s="252" t="s">
        <v>83</v>
      </c>
      <c r="D456" s="254" t="s">
        <v>83</v>
      </c>
      <c r="E456" s="237"/>
      <c r="F456" s="251" t="str">
        <f t="shared" si="20"/>
        <v/>
      </c>
      <c r="G456" s="251" t="str">
        <f t="shared" si="21"/>
        <v/>
      </c>
    </row>
    <row r="457" spans="1:7" x14ac:dyDescent="0.3">
      <c r="A457" s="272" t="s">
        <v>2478</v>
      </c>
      <c r="B457" s="241" t="s">
        <v>592</v>
      </c>
      <c r="C457" s="252" t="s">
        <v>83</v>
      </c>
      <c r="D457" s="254" t="s">
        <v>83</v>
      </c>
      <c r="E457" s="237"/>
      <c r="F457" s="251" t="str">
        <f t="shared" si="20"/>
        <v/>
      </c>
      <c r="G457" s="251" t="str">
        <f t="shared" si="21"/>
        <v/>
      </c>
    </row>
    <row r="458" spans="1:7" x14ac:dyDescent="0.3">
      <c r="A458" s="272" t="s">
        <v>2479</v>
      </c>
      <c r="B458" s="241" t="s">
        <v>592</v>
      </c>
      <c r="C458" s="252" t="s">
        <v>83</v>
      </c>
      <c r="D458" s="254" t="s">
        <v>83</v>
      </c>
      <c r="E458" s="237"/>
      <c r="F458" s="251" t="str">
        <f t="shared" si="20"/>
        <v/>
      </c>
      <c r="G458" s="251" t="str">
        <f t="shared" si="21"/>
        <v/>
      </c>
    </row>
    <row r="459" spans="1:7" x14ac:dyDescent="0.3">
      <c r="A459" s="272" t="s">
        <v>2480</v>
      </c>
      <c r="B459" s="241" t="s">
        <v>592</v>
      </c>
      <c r="C459" s="252" t="s">
        <v>83</v>
      </c>
      <c r="D459" s="254" t="s">
        <v>83</v>
      </c>
      <c r="E459" s="237"/>
      <c r="F459" s="251" t="str">
        <f t="shared" si="20"/>
        <v/>
      </c>
      <c r="G459" s="251" t="str">
        <f t="shared" si="21"/>
        <v/>
      </c>
    </row>
    <row r="460" spans="1:7" x14ac:dyDescent="0.3">
      <c r="A460" s="272" t="s">
        <v>2481</v>
      </c>
      <c r="B460" s="241" t="s">
        <v>592</v>
      </c>
      <c r="C460" s="252" t="s">
        <v>83</v>
      </c>
      <c r="D460" s="254" t="s">
        <v>83</v>
      </c>
      <c r="E460" s="237"/>
      <c r="F460" s="251" t="str">
        <f t="shared" si="20"/>
        <v/>
      </c>
      <c r="G460" s="251" t="str">
        <f t="shared" si="21"/>
        <v/>
      </c>
    </row>
    <row r="461" spans="1:7" x14ac:dyDescent="0.3">
      <c r="A461" s="272" t="s">
        <v>2482</v>
      </c>
      <c r="B461" s="241" t="s">
        <v>146</v>
      </c>
      <c r="C461" s="257">
        <v>0</v>
      </c>
      <c r="D461" s="255">
        <v>0</v>
      </c>
      <c r="E461" s="237"/>
      <c r="F461" s="256">
        <f>SUM(F437:F460)</f>
        <v>0</v>
      </c>
      <c r="G461" s="256">
        <f>SUM(G437:G460)</f>
        <v>0</v>
      </c>
    </row>
    <row r="462" spans="1:7" x14ac:dyDescent="0.3">
      <c r="A462" s="85"/>
      <c r="B462" s="85" t="s">
        <v>2345</v>
      </c>
      <c r="C462" s="85" t="s">
        <v>670</v>
      </c>
      <c r="D462" s="85" t="s">
        <v>671</v>
      </c>
      <c r="E462" s="85"/>
      <c r="F462" s="85" t="s">
        <v>499</v>
      </c>
      <c r="G462" s="85" t="s">
        <v>672</v>
      </c>
    </row>
    <row r="463" spans="1:7" x14ac:dyDescent="0.3">
      <c r="A463" s="234" t="s">
        <v>1981</v>
      </c>
      <c r="B463" s="234" t="s">
        <v>703</v>
      </c>
      <c r="C463" s="249" t="s">
        <v>83</v>
      </c>
      <c r="D463" s="234"/>
      <c r="E463" s="234"/>
      <c r="F463" s="234"/>
      <c r="G463" s="234"/>
    </row>
    <row r="464" spans="1:7" x14ac:dyDescent="0.3">
      <c r="A464" s="234"/>
      <c r="B464" s="234"/>
      <c r="C464" s="234"/>
      <c r="D464" s="234"/>
      <c r="E464" s="234"/>
      <c r="F464" s="234"/>
      <c r="G464" s="234"/>
    </row>
    <row r="465" spans="1:7" x14ac:dyDescent="0.3">
      <c r="A465" s="234"/>
      <c r="B465" s="241" t="s">
        <v>704</v>
      </c>
      <c r="C465" s="234"/>
      <c r="D465" s="234"/>
      <c r="E465" s="234"/>
      <c r="F465" s="234"/>
      <c r="G465" s="234"/>
    </row>
    <row r="466" spans="1:7" x14ac:dyDescent="0.3">
      <c r="A466" s="234" t="s">
        <v>1982</v>
      </c>
      <c r="B466" s="234" t="s">
        <v>706</v>
      </c>
      <c r="C466" s="252" t="s">
        <v>83</v>
      </c>
      <c r="D466" s="254" t="s">
        <v>83</v>
      </c>
      <c r="E466" s="234"/>
      <c r="F466" s="251" t="str">
        <f>IF($C$474=0,"",IF(C466="[for completion]","",IF(C466="","",C466/$C$474)))</f>
        <v/>
      </c>
      <c r="G466" s="251" t="str">
        <f>IF($D$474=0,"",IF(D466="[for completion]","",IF(D466="","",D466/$D$474)))</f>
        <v/>
      </c>
    </row>
    <row r="467" spans="1:7" x14ac:dyDescent="0.3">
      <c r="A467" s="272" t="s">
        <v>1983</v>
      </c>
      <c r="B467" s="234" t="s">
        <v>708</v>
      </c>
      <c r="C467" s="252" t="s">
        <v>83</v>
      </c>
      <c r="D467" s="254" t="s">
        <v>83</v>
      </c>
      <c r="E467" s="234"/>
      <c r="F467" s="251" t="str">
        <f t="shared" ref="F467:F473" si="22">IF($C$474=0,"",IF(C467="[for completion]","",IF(C467="","",C467/$C$474)))</f>
        <v/>
      </c>
      <c r="G467" s="251" t="str">
        <f t="shared" ref="G467:G473" si="23">IF($D$474=0,"",IF(D467="[for completion]","",IF(D467="","",D467/$D$474)))</f>
        <v/>
      </c>
    </row>
    <row r="468" spans="1:7" x14ac:dyDescent="0.3">
      <c r="A468" s="272" t="s">
        <v>1984</v>
      </c>
      <c r="B468" s="234" t="s">
        <v>710</v>
      </c>
      <c r="C468" s="252" t="s">
        <v>83</v>
      </c>
      <c r="D468" s="254" t="s">
        <v>83</v>
      </c>
      <c r="E468" s="234"/>
      <c r="F468" s="251" t="str">
        <f t="shared" si="22"/>
        <v/>
      </c>
      <c r="G468" s="251" t="str">
        <f t="shared" si="23"/>
        <v/>
      </c>
    </row>
    <row r="469" spans="1:7" x14ac:dyDescent="0.3">
      <c r="A469" s="272" t="s">
        <v>1985</v>
      </c>
      <c r="B469" s="234" t="s">
        <v>712</v>
      </c>
      <c r="C469" s="252" t="s">
        <v>83</v>
      </c>
      <c r="D469" s="254" t="s">
        <v>83</v>
      </c>
      <c r="E469" s="234"/>
      <c r="F469" s="251" t="str">
        <f t="shared" si="22"/>
        <v/>
      </c>
      <c r="G469" s="251" t="str">
        <f t="shared" si="23"/>
        <v/>
      </c>
    </row>
    <row r="470" spans="1:7" x14ac:dyDescent="0.3">
      <c r="A470" s="272" t="s">
        <v>1986</v>
      </c>
      <c r="B470" s="234" t="s">
        <v>714</v>
      </c>
      <c r="C470" s="252" t="s">
        <v>83</v>
      </c>
      <c r="D470" s="254" t="s">
        <v>83</v>
      </c>
      <c r="E470" s="234"/>
      <c r="F470" s="251" t="str">
        <f t="shared" si="22"/>
        <v/>
      </c>
      <c r="G470" s="251" t="str">
        <f t="shared" si="23"/>
        <v/>
      </c>
    </row>
    <row r="471" spans="1:7" x14ac:dyDescent="0.3">
      <c r="A471" s="272" t="s">
        <v>1987</v>
      </c>
      <c r="B471" s="234" t="s">
        <v>716</v>
      </c>
      <c r="C471" s="252" t="s">
        <v>83</v>
      </c>
      <c r="D471" s="254" t="s">
        <v>83</v>
      </c>
      <c r="E471" s="234"/>
      <c r="F471" s="251" t="str">
        <f t="shared" si="22"/>
        <v/>
      </c>
      <c r="G471" s="251" t="str">
        <f t="shared" si="23"/>
        <v/>
      </c>
    </row>
    <row r="472" spans="1:7" x14ac:dyDescent="0.3">
      <c r="A472" s="272" t="s">
        <v>1988</v>
      </c>
      <c r="B472" s="234" t="s">
        <v>718</v>
      </c>
      <c r="C472" s="252" t="s">
        <v>83</v>
      </c>
      <c r="D472" s="254" t="s">
        <v>83</v>
      </c>
      <c r="E472" s="234"/>
      <c r="F472" s="251" t="str">
        <f t="shared" si="22"/>
        <v/>
      </c>
      <c r="G472" s="251" t="str">
        <f t="shared" si="23"/>
        <v/>
      </c>
    </row>
    <row r="473" spans="1:7" x14ac:dyDescent="0.3">
      <c r="A473" s="272" t="s">
        <v>1989</v>
      </c>
      <c r="B473" s="234" t="s">
        <v>720</v>
      </c>
      <c r="C473" s="252" t="s">
        <v>83</v>
      </c>
      <c r="D473" s="254" t="s">
        <v>83</v>
      </c>
      <c r="E473" s="234"/>
      <c r="F473" s="251" t="str">
        <f t="shared" si="22"/>
        <v/>
      </c>
      <c r="G473" s="251" t="str">
        <f t="shared" si="23"/>
        <v/>
      </c>
    </row>
    <row r="474" spans="1:7" x14ac:dyDescent="0.3">
      <c r="A474" s="272" t="s">
        <v>1990</v>
      </c>
      <c r="B474" s="247" t="s">
        <v>146</v>
      </c>
      <c r="C474" s="252">
        <v>0</v>
      </c>
      <c r="D474" s="255">
        <v>0</v>
      </c>
      <c r="E474" s="234"/>
      <c r="F474" s="249">
        <f>SUM(F466:F473)</f>
        <v>0</v>
      </c>
      <c r="G474" s="273">
        <f>SUM(G466:G473)</f>
        <v>0</v>
      </c>
    </row>
    <row r="475" spans="1:7" x14ac:dyDescent="0.3">
      <c r="A475" s="234" t="s">
        <v>1991</v>
      </c>
      <c r="B475" s="238" t="s">
        <v>723</v>
      </c>
      <c r="C475" s="252"/>
      <c r="D475" s="254"/>
      <c r="E475" s="234"/>
      <c r="F475" s="251" t="s">
        <v>1671</v>
      </c>
      <c r="G475" s="251" t="s">
        <v>1671</v>
      </c>
    </row>
    <row r="476" spans="1:7" x14ac:dyDescent="0.3">
      <c r="A476" s="272" t="s">
        <v>1992</v>
      </c>
      <c r="B476" s="238" t="s">
        <v>725</v>
      </c>
      <c r="C476" s="252"/>
      <c r="D476" s="254"/>
      <c r="E476" s="234"/>
      <c r="F476" s="251" t="s">
        <v>1671</v>
      </c>
      <c r="G476" s="251" t="s">
        <v>1671</v>
      </c>
    </row>
    <row r="477" spans="1:7" x14ac:dyDescent="0.3">
      <c r="A477" s="272" t="s">
        <v>1993</v>
      </c>
      <c r="B477" s="238" t="s">
        <v>727</v>
      </c>
      <c r="C477" s="252"/>
      <c r="D477" s="254"/>
      <c r="E477" s="234"/>
      <c r="F477" s="251" t="s">
        <v>1671</v>
      </c>
      <c r="G477" s="251" t="s">
        <v>1671</v>
      </c>
    </row>
    <row r="478" spans="1:7" x14ac:dyDescent="0.3">
      <c r="A478" s="272" t="s">
        <v>1994</v>
      </c>
      <c r="B478" s="238" t="s">
        <v>729</v>
      </c>
      <c r="C478" s="252"/>
      <c r="D478" s="254"/>
      <c r="E478" s="234"/>
      <c r="F478" s="251" t="s">
        <v>1671</v>
      </c>
      <c r="G478" s="251" t="s">
        <v>1671</v>
      </c>
    </row>
    <row r="479" spans="1:7" x14ac:dyDescent="0.3">
      <c r="A479" s="272" t="s">
        <v>1995</v>
      </c>
      <c r="B479" s="238" t="s">
        <v>731</v>
      </c>
      <c r="C479" s="252"/>
      <c r="D479" s="254"/>
      <c r="E479" s="234"/>
      <c r="F479" s="251" t="s">
        <v>1671</v>
      </c>
      <c r="G479" s="251" t="s">
        <v>1671</v>
      </c>
    </row>
    <row r="480" spans="1:7" x14ac:dyDescent="0.3">
      <c r="A480" s="272" t="s">
        <v>1996</v>
      </c>
      <c r="B480" s="238" t="s">
        <v>733</v>
      </c>
      <c r="C480" s="252"/>
      <c r="D480" s="254"/>
      <c r="E480" s="234"/>
      <c r="F480" s="251" t="s">
        <v>1671</v>
      </c>
      <c r="G480" s="251" t="s">
        <v>1671</v>
      </c>
    </row>
    <row r="481" spans="1:7" x14ac:dyDescent="0.3">
      <c r="A481" s="272" t="s">
        <v>1997</v>
      </c>
      <c r="B481" s="238"/>
      <c r="C481" s="234"/>
      <c r="D481" s="234"/>
      <c r="E481" s="234"/>
      <c r="F481" s="235"/>
      <c r="G481" s="235"/>
    </row>
    <row r="482" spans="1:7" x14ac:dyDescent="0.3">
      <c r="A482" s="272" t="s">
        <v>1998</v>
      </c>
      <c r="B482" s="238"/>
      <c r="C482" s="234"/>
      <c r="D482" s="234"/>
      <c r="E482" s="234"/>
      <c r="F482" s="235"/>
      <c r="G482" s="235"/>
    </row>
    <row r="483" spans="1:7" x14ac:dyDescent="0.3">
      <c r="A483" s="272" t="s">
        <v>1999</v>
      </c>
      <c r="B483" s="238"/>
      <c r="C483" s="234"/>
      <c r="D483" s="234"/>
      <c r="E483" s="234"/>
      <c r="F483" s="237"/>
      <c r="G483" s="237"/>
    </row>
    <row r="484" spans="1:7" x14ac:dyDescent="0.3">
      <c r="A484" s="85"/>
      <c r="B484" s="85" t="s">
        <v>2483</v>
      </c>
      <c r="C484" s="85" t="s">
        <v>670</v>
      </c>
      <c r="D484" s="85" t="s">
        <v>671</v>
      </c>
      <c r="E484" s="85"/>
      <c r="F484" s="85" t="s">
        <v>499</v>
      </c>
      <c r="G484" s="85" t="s">
        <v>672</v>
      </c>
    </row>
    <row r="485" spans="1:7" x14ac:dyDescent="0.3">
      <c r="A485" s="234" t="s">
        <v>2001</v>
      </c>
      <c r="B485" s="234" t="s">
        <v>703</v>
      </c>
      <c r="C485" s="249" t="s">
        <v>116</v>
      </c>
      <c r="D485" s="234"/>
      <c r="E485" s="234"/>
      <c r="F485" s="234"/>
      <c r="G485" s="234"/>
    </row>
    <row r="486" spans="1:7" x14ac:dyDescent="0.3">
      <c r="A486" s="234"/>
      <c r="B486" s="234"/>
      <c r="C486" s="234"/>
      <c r="D486" s="234"/>
      <c r="E486" s="234"/>
      <c r="F486" s="234"/>
      <c r="G486" s="234"/>
    </row>
    <row r="487" spans="1:7" x14ac:dyDescent="0.3">
      <c r="A487" s="234"/>
      <c r="B487" s="241" t="s">
        <v>704</v>
      </c>
      <c r="C487" s="234"/>
      <c r="D487" s="234"/>
      <c r="E487" s="234"/>
      <c r="F487" s="234"/>
      <c r="G487" s="234"/>
    </row>
    <row r="488" spans="1:7" x14ac:dyDescent="0.3">
      <c r="A488" s="234" t="s">
        <v>2002</v>
      </c>
      <c r="B488" s="234" t="s">
        <v>706</v>
      </c>
      <c r="C488" s="252" t="s">
        <v>116</v>
      </c>
      <c r="D488" s="254" t="s">
        <v>116</v>
      </c>
      <c r="E488" s="234"/>
      <c r="F488" s="251" t="str">
        <f>IF($C$496=0,"",IF(C488="[for completion]","",IF(C488="","",C488/$C$496)))</f>
        <v/>
      </c>
      <c r="G488" s="251" t="str">
        <f>IF($D$496=0,"",IF(D488="[for completion]","",IF(D488="","",D488/$D$496)))</f>
        <v/>
      </c>
    </row>
    <row r="489" spans="1:7" x14ac:dyDescent="0.3">
      <c r="A489" s="272" t="s">
        <v>2003</v>
      </c>
      <c r="B489" s="234" t="s">
        <v>708</v>
      </c>
      <c r="C489" s="252" t="s">
        <v>116</v>
      </c>
      <c r="D489" s="254" t="s">
        <v>116</v>
      </c>
      <c r="E489" s="234"/>
      <c r="F489" s="251" t="str">
        <f t="shared" ref="F489:F495" si="24">IF($C$496=0,"",IF(C489="[for completion]","",IF(C489="","",C489/$C$496)))</f>
        <v/>
      </c>
      <c r="G489" s="251" t="str">
        <f t="shared" ref="G489:G495" si="25">IF($D$496=0,"",IF(D489="[for completion]","",IF(D489="","",D489/$D$496)))</f>
        <v/>
      </c>
    </row>
    <row r="490" spans="1:7" x14ac:dyDescent="0.3">
      <c r="A490" s="272" t="s">
        <v>2004</v>
      </c>
      <c r="B490" s="234" t="s">
        <v>710</v>
      </c>
      <c r="C490" s="252" t="s">
        <v>116</v>
      </c>
      <c r="D490" s="254" t="s">
        <v>116</v>
      </c>
      <c r="E490" s="234"/>
      <c r="F490" s="251" t="str">
        <f t="shared" si="24"/>
        <v/>
      </c>
      <c r="G490" s="251" t="str">
        <f t="shared" si="25"/>
        <v/>
      </c>
    </row>
    <row r="491" spans="1:7" x14ac:dyDescent="0.3">
      <c r="A491" s="272" t="s">
        <v>2005</v>
      </c>
      <c r="B491" s="234" t="s">
        <v>712</v>
      </c>
      <c r="C491" s="252" t="s">
        <v>116</v>
      </c>
      <c r="D491" s="254" t="s">
        <v>116</v>
      </c>
      <c r="E491" s="234"/>
      <c r="F491" s="251" t="str">
        <f t="shared" si="24"/>
        <v/>
      </c>
      <c r="G491" s="251" t="str">
        <f t="shared" si="25"/>
        <v/>
      </c>
    </row>
    <row r="492" spans="1:7" x14ac:dyDescent="0.3">
      <c r="A492" s="272" t="s">
        <v>2006</v>
      </c>
      <c r="B492" s="234" t="s">
        <v>714</v>
      </c>
      <c r="C492" s="252" t="s">
        <v>116</v>
      </c>
      <c r="D492" s="254" t="s">
        <v>116</v>
      </c>
      <c r="E492" s="234"/>
      <c r="F492" s="251" t="str">
        <f t="shared" si="24"/>
        <v/>
      </c>
      <c r="G492" s="251" t="str">
        <f t="shared" si="25"/>
        <v/>
      </c>
    </row>
    <row r="493" spans="1:7" x14ac:dyDescent="0.3">
      <c r="A493" s="272" t="s">
        <v>2007</v>
      </c>
      <c r="B493" s="234" t="s">
        <v>716</v>
      </c>
      <c r="C493" s="252" t="s">
        <v>116</v>
      </c>
      <c r="D493" s="254" t="s">
        <v>116</v>
      </c>
      <c r="E493" s="234"/>
      <c r="F493" s="251" t="str">
        <f t="shared" si="24"/>
        <v/>
      </c>
      <c r="G493" s="251" t="str">
        <f t="shared" si="25"/>
        <v/>
      </c>
    </row>
    <row r="494" spans="1:7" x14ac:dyDescent="0.3">
      <c r="A494" s="272" t="s">
        <v>2008</v>
      </c>
      <c r="B494" s="234" t="s">
        <v>718</v>
      </c>
      <c r="C494" s="252" t="s">
        <v>116</v>
      </c>
      <c r="D494" s="254" t="s">
        <v>116</v>
      </c>
      <c r="E494" s="234"/>
      <c r="F494" s="251" t="str">
        <f t="shared" si="24"/>
        <v/>
      </c>
      <c r="G494" s="251" t="str">
        <f t="shared" si="25"/>
        <v/>
      </c>
    </row>
    <row r="495" spans="1:7" x14ac:dyDescent="0.3">
      <c r="A495" s="272" t="s">
        <v>2009</v>
      </c>
      <c r="B495" s="234" t="s">
        <v>720</v>
      </c>
      <c r="C495" s="252" t="s">
        <v>116</v>
      </c>
      <c r="D495" s="254" t="s">
        <v>116</v>
      </c>
      <c r="E495" s="234"/>
      <c r="F495" s="251" t="str">
        <f t="shared" si="24"/>
        <v/>
      </c>
      <c r="G495" s="251" t="str">
        <f t="shared" si="25"/>
        <v/>
      </c>
    </row>
    <row r="496" spans="1:7" x14ac:dyDescent="0.3">
      <c r="A496" s="272" t="s">
        <v>2010</v>
      </c>
      <c r="B496" s="247" t="s">
        <v>146</v>
      </c>
      <c r="C496" s="252">
        <v>0</v>
      </c>
      <c r="D496" s="254">
        <v>0</v>
      </c>
      <c r="E496" s="234"/>
      <c r="F496" s="273">
        <f>SUM(F488:F495)</f>
        <v>0</v>
      </c>
      <c r="G496" s="249">
        <f>SUM(G488:G495)</f>
        <v>0</v>
      </c>
    </row>
    <row r="497" spans="1:7" x14ac:dyDescent="0.3">
      <c r="A497" s="234" t="s">
        <v>2011</v>
      </c>
      <c r="B497" s="238" t="s">
        <v>723</v>
      </c>
      <c r="C497" s="252"/>
      <c r="D497" s="254"/>
      <c r="E497" s="234"/>
      <c r="F497" s="251" t="s">
        <v>1671</v>
      </c>
      <c r="G497" s="251" t="s">
        <v>1671</v>
      </c>
    </row>
    <row r="498" spans="1:7" x14ac:dyDescent="0.3">
      <c r="A498" s="272" t="s">
        <v>2012</v>
      </c>
      <c r="B498" s="238" t="s">
        <v>725</v>
      </c>
      <c r="C498" s="252"/>
      <c r="D498" s="254"/>
      <c r="E498" s="234"/>
      <c r="F498" s="251" t="s">
        <v>1671</v>
      </c>
      <c r="G498" s="251" t="s">
        <v>1671</v>
      </c>
    </row>
    <row r="499" spans="1:7" x14ac:dyDescent="0.3">
      <c r="A499" s="272" t="s">
        <v>2013</v>
      </c>
      <c r="B499" s="238" t="s">
        <v>727</v>
      </c>
      <c r="C499" s="252"/>
      <c r="D499" s="254"/>
      <c r="E499" s="234"/>
      <c r="F499" s="251" t="s">
        <v>1671</v>
      </c>
      <c r="G499" s="251" t="s">
        <v>1671</v>
      </c>
    </row>
    <row r="500" spans="1:7" x14ac:dyDescent="0.3">
      <c r="A500" s="272" t="s">
        <v>2088</v>
      </c>
      <c r="B500" s="238" t="s">
        <v>729</v>
      </c>
      <c r="C500" s="252"/>
      <c r="D500" s="254"/>
      <c r="E500" s="234"/>
      <c r="F500" s="251" t="s">
        <v>1671</v>
      </c>
      <c r="G500" s="251" t="s">
        <v>1671</v>
      </c>
    </row>
    <row r="501" spans="1:7" x14ac:dyDescent="0.3">
      <c r="A501" s="272" t="s">
        <v>2089</v>
      </c>
      <c r="B501" s="238" t="s">
        <v>731</v>
      </c>
      <c r="C501" s="252"/>
      <c r="D501" s="254"/>
      <c r="E501" s="234"/>
      <c r="F501" s="251" t="s">
        <v>1671</v>
      </c>
      <c r="G501" s="251" t="s">
        <v>1671</v>
      </c>
    </row>
    <row r="502" spans="1:7" x14ac:dyDescent="0.3">
      <c r="A502" s="272" t="s">
        <v>2090</v>
      </c>
      <c r="B502" s="238" t="s">
        <v>733</v>
      </c>
      <c r="C502" s="252"/>
      <c r="D502" s="254"/>
      <c r="E502" s="234"/>
      <c r="F502" s="251" t="s">
        <v>1671</v>
      </c>
      <c r="G502" s="251" t="s">
        <v>1671</v>
      </c>
    </row>
    <row r="503" spans="1:7" x14ac:dyDescent="0.3">
      <c r="A503" s="272" t="s">
        <v>2091</v>
      </c>
      <c r="B503" s="238"/>
      <c r="C503" s="234"/>
      <c r="D503" s="234"/>
      <c r="E503" s="234"/>
      <c r="F503" s="251"/>
      <c r="G503" s="251"/>
    </row>
    <row r="504" spans="1:7" x14ac:dyDescent="0.3">
      <c r="A504" s="272" t="s">
        <v>2092</v>
      </c>
      <c r="B504" s="238"/>
      <c r="C504" s="234"/>
      <c r="D504" s="234"/>
      <c r="E504" s="234"/>
      <c r="F504" s="251"/>
      <c r="G504" s="251"/>
    </row>
    <row r="505" spans="1:7" x14ac:dyDescent="0.3">
      <c r="A505" s="272" t="s">
        <v>2093</v>
      </c>
      <c r="B505" s="238"/>
      <c r="C505" s="234"/>
      <c r="D505" s="234"/>
      <c r="E505" s="234"/>
      <c r="F505" s="251"/>
      <c r="G505" s="249"/>
    </row>
    <row r="506" spans="1:7" x14ac:dyDescent="0.3">
      <c r="A506" s="85"/>
      <c r="B506" s="85" t="s">
        <v>2346</v>
      </c>
      <c r="C506" s="85" t="s">
        <v>790</v>
      </c>
      <c r="D506" s="85" t="s">
        <v>1980</v>
      </c>
      <c r="E506" s="85"/>
      <c r="F506" s="85"/>
      <c r="G506" s="85"/>
    </row>
    <row r="507" spans="1:7" x14ac:dyDescent="0.3">
      <c r="A507" s="234" t="s">
        <v>2014</v>
      </c>
      <c r="B507" s="241" t="s">
        <v>791</v>
      </c>
      <c r="C507" s="249" t="s">
        <v>83</v>
      </c>
      <c r="D507" s="249" t="s">
        <v>83</v>
      </c>
      <c r="E507" s="234"/>
      <c r="F507" s="234"/>
      <c r="G507" s="234"/>
    </row>
    <row r="508" spans="1:7" x14ac:dyDescent="0.3">
      <c r="A508" s="272" t="s">
        <v>2015</v>
      </c>
      <c r="B508" s="241" t="s">
        <v>792</v>
      </c>
      <c r="C508" s="249" t="s">
        <v>83</v>
      </c>
      <c r="D508" s="249" t="s">
        <v>83</v>
      </c>
      <c r="E508" s="234"/>
      <c r="F508" s="234"/>
      <c r="G508" s="234"/>
    </row>
    <row r="509" spans="1:7" x14ac:dyDescent="0.3">
      <c r="A509" s="272" t="s">
        <v>2016</v>
      </c>
      <c r="B509" s="241" t="s">
        <v>793</v>
      </c>
      <c r="C509" s="249" t="s">
        <v>83</v>
      </c>
      <c r="D509" s="249" t="s">
        <v>83</v>
      </c>
      <c r="E509" s="234"/>
      <c r="F509" s="234"/>
      <c r="G509" s="234"/>
    </row>
    <row r="510" spans="1:7" x14ac:dyDescent="0.3">
      <c r="A510" s="272" t="s">
        <v>2017</v>
      </c>
      <c r="B510" s="241" t="s">
        <v>794</v>
      </c>
      <c r="C510" s="249" t="s">
        <v>83</v>
      </c>
      <c r="D510" s="249" t="s">
        <v>83</v>
      </c>
      <c r="E510" s="234"/>
      <c r="F510" s="234"/>
      <c r="G510" s="234"/>
    </row>
    <row r="511" spans="1:7" x14ac:dyDescent="0.3">
      <c r="A511" s="272" t="s">
        <v>2018</v>
      </c>
      <c r="B511" s="241" t="s">
        <v>795</v>
      </c>
      <c r="C511" s="249" t="s">
        <v>83</v>
      </c>
      <c r="D511" s="249" t="s">
        <v>83</v>
      </c>
      <c r="E511" s="234"/>
      <c r="F511" s="234"/>
      <c r="G511" s="234"/>
    </row>
    <row r="512" spans="1:7" x14ac:dyDescent="0.3">
      <c r="A512" s="272" t="s">
        <v>2019</v>
      </c>
      <c r="B512" s="241" t="s">
        <v>796</v>
      </c>
      <c r="C512" s="249" t="s">
        <v>83</v>
      </c>
      <c r="D512" s="249" t="s">
        <v>83</v>
      </c>
      <c r="E512" s="234"/>
      <c r="F512" s="234"/>
      <c r="G512" s="234"/>
    </row>
    <row r="513" spans="1:7" x14ac:dyDescent="0.3">
      <c r="A513" s="272" t="s">
        <v>2020</v>
      </c>
      <c r="B513" s="241" t="s">
        <v>797</v>
      </c>
      <c r="C513" s="249" t="s">
        <v>83</v>
      </c>
      <c r="D513" s="249" t="s">
        <v>83</v>
      </c>
      <c r="E513" s="234"/>
      <c r="F513" s="234"/>
      <c r="G513" s="234"/>
    </row>
    <row r="514" spans="1:7" s="266" customFormat="1" x14ac:dyDescent="0.3">
      <c r="A514" s="272" t="s">
        <v>2021</v>
      </c>
      <c r="B514" s="241" t="s">
        <v>2497</v>
      </c>
      <c r="C514" s="273" t="s">
        <v>83</v>
      </c>
      <c r="D514" s="273" t="s">
        <v>83</v>
      </c>
      <c r="E514" s="272"/>
      <c r="F514" s="272"/>
      <c r="G514" s="272"/>
    </row>
    <row r="515" spans="1:7" s="266" customFormat="1" x14ac:dyDescent="0.3">
      <c r="A515" s="272" t="s">
        <v>2022</v>
      </c>
      <c r="B515" s="241" t="s">
        <v>2498</v>
      </c>
      <c r="C515" s="273" t="s">
        <v>83</v>
      </c>
      <c r="D515" s="273" t="s">
        <v>83</v>
      </c>
      <c r="E515" s="272"/>
      <c r="F515" s="272"/>
      <c r="G515" s="272"/>
    </row>
    <row r="516" spans="1:7" s="266" customFormat="1" x14ac:dyDescent="0.3">
      <c r="A516" s="272" t="s">
        <v>2023</v>
      </c>
      <c r="B516" s="241" t="s">
        <v>2499</v>
      </c>
      <c r="C516" s="273" t="s">
        <v>83</v>
      </c>
      <c r="D516" s="273" t="s">
        <v>83</v>
      </c>
      <c r="E516" s="272"/>
      <c r="F516" s="272"/>
      <c r="G516" s="272"/>
    </row>
    <row r="517" spans="1:7" x14ac:dyDescent="0.3">
      <c r="A517" s="272" t="s">
        <v>2094</v>
      </c>
      <c r="B517" s="241" t="s">
        <v>798</v>
      </c>
      <c r="C517" s="249" t="s">
        <v>83</v>
      </c>
      <c r="D517" s="249" t="s">
        <v>83</v>
      </c>
      <c r="E517" s="234"/>
      <c r="F517" s="234"/>
      <c r="G517" s="234"/>
    </row>
    <row r="518" spans="1:7" x14ac:dyDescent="0.3">
      <c r="A518" s="272" t="s">
        <v>2095</v>
      </c>
      <c r="B518" s="241" t="s">
        <v>799</v>
      </c>
      <c r="C518" s="249" t="s">
        <v>83</v>
      </c>
      <c r="D518" s="249" t="s">
        <v>83</v>
      </c>
      <c r="E518" s="234"/>
      <c r="F518" s="234"/>
      <c r="G518" s="234"/>
    </row>
    <row r="519" spans="1:7" x14ac:dyDescent="0.3">
      <c r="A519" s="272" t="s">
        <v>2096</v>
      </c>
      <c r="B519" s="241" t="s">
        <v>144</v>
      </c>
      <c r="C519" s="249" t="s">
        <v>83</v>
      </c>
      <c r="D519" s="249" t="s">
        <v>83</v>
      </c>
      <c r="E519" s="234"/>
      <c r="F519" s="234"/>
      <c r="G519" s="234"/>
    </row>
    <row r="520" spans="1:7" x14ac:dyDescent="0.3">
      <c r="A520" s="272" t="s">
        <v>2097</v>
      </c>
      <c r="B520" s="238" t="s">
        <v>2503</v>
      </c>
      <c r="C520" s="249"/>
      <c r="D520" s="234"/>
      <c r="E520" s="234"/>
      <c r="F520" s="234"/>
      <c r="G520" s="234"/>
    </row>
    <row r="521" spans="1:7" x14ac:dyDescent="0.3">
      <c r="A521" s="272" t="s">
        <v>2098</v>
      </c>
      <c r="B521" s="238" t="s">
        <v>148</v>
      </c>
      <c r="C521" s="249"/>
      <c r="D521" s="234"/>
      <c r="E521" s="234"/>
      <c r="F521" s="234"/>
      <c r="G521" s="234"/>
    </row>
    <row r="522" spans="1:7" x14ac:dyDescent="0.3">
      <c r="A522" s="272" t="s">
        <v>2099</v>
      </c>
      <c r="B522" s="238" t="s">
        <v>148</v>
      </c>
      <c r="C522" s="249"/>
      <c r="D522" s="234"/>
      <c r="E522" s="234"/>
      <c r="F522" s="234"/>
      <c r="G522" s="234"/>
    </row>
    <row r="523" spans="1:7" x14ac:dyDescent="0.3">
      <c r="A523" s="272" t="s">
        <v>2519</v>
      </c>
      <c r="B523" s="238" t="s">
        <v>148</v>
      </c>
      <c r="C523" s="249"/>
      <c r="D523" s="234"/>
      <c r="E523" s="234"/>
      <c r="F523" s="234"/>
      <c r="G523" s="234"/>
    </row>
    <row r="524" spans="1:7" x14ac:dyDescent="0.3">
      <c r="A524" s="272" t="s">
        <v>2520</v>
      </c>
      <c r="B524" s="238" t="s">
        <v>148</v>
      </c>
      <c r="C524" s="249"/>
      <c r="D524" s="234"/>
      <c r="E524" s="234"/>
      <c r="F524" s="234"/>
      <c r="G524" s="234"/>
    </row>
    <row r="525" spans="1:7" x14ac:dyDescent="0.3">
      <c r="A525" s="272" t="s">
        <v>2521</v>
      </c>
      <c r="B525" s="238" t="s">
        <v>148</v>
      </c>
      <c r="C525" s="249"/>
      <c r="D525" s="234"/>
      <c r="E525" s="234"/>
      <c r="F525" s="234"/>
      <c r="G525" s="234"/>
    </row>
    <row r="526" spans="1:7" x14ac:dyDescent="0.3">
      <c r="A526" s="272" t="s">
        <v>2522</v>
      </c>
      <c r="B526" s="238" t="s">
        <v>148</v>
      </c>
      <c r="C526" s="249"/>
      <c r="D526" s="234"/>
      <c r="E526" s="234"/>
      <c r="F526" s="234"/>
      <c r="G526" s="234"/>
    </row>
    <row r="527" spans="1:7" x14ac:dyDescent="0.3">
      <c r="A527" s="272" t="s">
        <v>2523</v>
      </c>
      <c r="B527" s="238" t="s">
        <v>148</v>
      </c>
      <c r="C527" s="249"/>
      <c r="D527" s="234"/>
      <c r="E527" s="234"/>
      <c r="F527" s="234"/>
      <c r="G527" s="234"/>
    </row>
    <row r="528" spans="1:7" x14ac:dyDescent="0.3">
      <c r="A528" s="272" t="s">
        <v>2524</v>
      </c>
      <c r="B528" s="238" t="s">
        <v>148</v>
      </c>
      <c r="C528" s="249"/>
      <c r="D528" s="234"/>
      <c r="E528" s="234"/>
      <c r="F528" s="234"/>
      <c r="G528" s="234"/>
    </row>
    <row r="529" spans="1:7" x14ac:dyDescent="0.3">
      <c r="A529" s="272" t="s">
        <v>2525</v>
      </c>
      <c r="B529" s="238" t="s">
        <v>148</v>
      </c>
      <c r="C529" s="249"/>
      <c r="D529" s="234"/>
      <c r="E529" s="234"/>
      <c r="F529" s="234"/>
      <c r="G529" s="234"/>
    </row>
    <row r="530" spans="1:7" x14ac:dyDescent="0.3">
      <c r="A530" s="272" t="s">
        <v>2526</v>
      </c>
      <c r="B530" s="238" t="s">
        <v>148</v>
      </c>
      <c r="C530" s="249"/>
      <c r="D530" s="234"/>
      <c r="E530" s="234"/>
      <c r="F530" s="234"/>
      <c r="G530" s="234"/>
    </row>
    <row r="531" spans="1:7" x14ac:dyDescent="0.3">
      <c r="A531" s="272" t="s">
        <v>2527</v>
      </c>
      <c r="B531" s="238" t="s">
        <v>148</v>
      </c>
      <c r="C531" s="249"/>
      <c r="D531" s="234"/>
      <c r="E531" s="234"/>
      <c r="F531" s="234"/>
      <c r="G531" s="232"/>
    </row>
    <row r="532" spans="1:7" x14ac:dyDescent="0.3">
      <c r="A532" s="272" t="s">
        <v>2528</v>
      </c>
      <c r="B532" s="238" t="s">
        <v>148</v>
      </c>
      <c r="C532" s="249"/>
      <c r="D532" s="234"/>
      <c r="E532" s="234"/>
      <c r="F532" s="234"/>
      <c r="G532" s="232"/>
    </row>
    <row r="533" spans="1:7" x14ac:dyDescent="0.3">
      <c r="A533" s="272" t="s">
        <v>2529</v>
      </c>
      <c r="B533" s="238" t="s">
        <v>148</v>
      </c>
      <c r="C533" s="249"/>
      <c r="D533" s="234"/>
      <c r="E533" s="234"/>
      <c r="F533" s="234"/>
      <c r="G533" s="232"/>
    </row>
    <row r="534" spans="1:7" x14ac:dyDescent="0.3">
      <c r="A534" s="85"/>
      <c r="B534" s="85" t="s">
        <v>2371</v>
      </c>
      <c r="C534" s="85" t="s">
        <v>111</v>
      </c>
      <c r="D534" s="85" t="s">
        <v>1660</v>
      </c>
      <c r="E534" s="85"/>
      <c r="F534" s="85" t="s">
        <v>499</v>
      </c>
      <c r="G534" s="85" t="s">
        <v>2000</v>
      </c>
    </row>
    <row r="535" spans="1:7" x14ac:dyDescent="0.3">
      <c r="A535" s="224" t="s">
        <v>2100</v>
      </c>
      <c r="B535" s="241" t="s">
        <v>592</v>
      </c>
      <c r="C535" s="224" t="s">
        <v>83</v>
      </c>
      <c r="D535" s="224" t="s">
        <v>83</v>
      </c>
      <c r="E535" s="229"/>
      <c r="F535" s="251" t="str">
        <f>IF($C$553=0,"",IF(C535="[for completion]","",IF(C535="","",C535/$C$553)))</f>
        <v/>
      </c>
      <c r="G535" s="251" t="str">
        <f>IF($D$553=0,"",IF(D535="[for completion]","",IF(D535="","",D535/$D$553)))</f>
        <v/>
      </c>
    </row>
    <row r="536" spans="1:7" x14ac:dyDescent="0.3">
      <c r="A536" s="283" t="s">
        <v>2101</v>
      </c>
      <c r="B536" s="241" t="s">
        <v>592</v>
      </c>
      <c r="C536" s="224" t="s">
        <v>83</v>
      </c>
      <c r="D536" s="224" t="s">
        <v>83</v>
      </c>
      <c r="E536" s="229"/>
      <c r="F536" s="251" t="str">
        <f t="shared" ref="F536:F552" si="26">IF($C$553=0,"",IF(C536="[for completion]","",IF(C536="","",C536/$C$553)))</f>
        <v/>
      </c>
      <c r="G536" s="251" t="str">
        <f t="shared" ref="G536:G552" si="27">IF($D$553=0,"",IF(D536="[for completion]","",IF(D536="","",D536/$D$553)))</f>
        <v/>
      </c>
    </row>
    <row r="537" spans="1:7" x14ac:dyDescent="0.3">
      <c r="A537" s="283" t="s">
        <v>2102</v>
      </c>
      <c r="B537" s="241" t="s">
        <v>592</v>
      </c>
      <c r="C537" s="224" t="s">
        <v>83</v>
      </c>
      <c r="D537" s="224" t="s">
        <v>83</v>
      </c>
      <c r="E537" s="229"/>
      <c r="F537" s="251" t="str">
        <f t="shared" si="26"/>
        <v/>
      </c>
      <c r="G537" s="251" t="str">
        <f t="shared" si="27"/>
        <v/>
      </c>
    </row>
    <row r="538" spans="1:7" x14ac:dyDescent="0.3">
      <c r="A538" s="283" t="s">
        <v>2103</v>
      </c>
      <c r="B538" s="241" t="s">
        <v>592</v>
      </c>
      <c r="C538" s="224" t="s">
        <v>83</v>
      </c>
      <c r="D538" s="224" t="s">
        <v>83</v>
      </c>
      <c r="E538" s="229"/>
      <c r="F538" s="251" t="str">
        <f t="shared" si="26"/>
        <v/>
      </c>
      <c r="G538" s="251" t="str">
        <f t="shared" si="27"/>
        <v/>
      </c>
    </row>
    <row r="539" spans="1:7" x14ac:dyDescent="0.3">
      <c r="A539" s="283" t="s">
        <v>2104</v>
      </c>
      <c r="B539" s="241" t="s">
        <v>592</v>
      </c>
      <c r="C539" s="224" t="s">
        <v>83</v>
      </c>
      <c r="D539" s="224" t="s">
        <v>83</v>
      </c>
      <c r="E539" s="229"/>
      <c r="F539" s="251" t="str">
        <f t="shared" si="26"/>
        <v/>
      </c>
      <c r="G539" s="251" t="str">
        <f t="shared" si="27"/>
        <v/>
      </c>
    </row>
    <row r="540" spans="1:7" x14ac:dyDescent="0.3">
      <c r="A540" s="283" t="s">
        <v>2105</v>
      </c>
      <c r="B540" s="241" t="s">
        <v>592</v>
      </c>
      <c r="C540" s="224" t="s">
        <v>83</v>
      </c>
      <c r="D540" s="224" t="s">
        <v>83</v>
      </c>
      <c r="E540" s="229"/>
      <c r="F540" s="251" t="str">
        <f t="shared" si="26"/>
        <v/>
      </c>
      <c r="G540" s="251" t="str">
        <f t="shared" si="27"/>
        <v/>
      </c>
    </row>
    <row r="541" spans="1:7" x14ac:dyDescent="0.3">
      <c r="A541" s="283" t="s">
        <v>2106</v>
      </c>
      <c r="B541" s="241" t="s">
        <v>592</v>
      </c>
      <c r="C541" s="224" t="s">
        <v>83</v>
      </c>
      <c r="D541" s="224" t="s">
        <v>83</v>
      </c>
      <c r="E541" s="229"/>
      <c r="F541" s="251" t="str">
        <f t="shared" si="26"/>
        <v/>
      </c>
      <c r="G541" s="251" t="str">
        <f t="shared" si="27"/>
        <v/>
      </c>
    </row>
    <row r="542" spans="1:7" x14ac:dyDescent="0.3">
      <c r="A542" s="283" t="s">
        <v>2107</v>
      </c>
      <c r="B542" s="241" t="s">
        <v>592</v>
      </c>
      <c r="C542" s="224" t="s">
        <v>83</v>
      </c>
      <c r="D542" s="224" t="s">
        <v>83</v>
      </c>
      <c r="E542" s="229"/>
      <c r="F542" s="251" t="str">
        <f t="shared" si="26"/>
        <v/>
      </c>
      <c r="G542" s="251" t="str">
        <f t="shared" si="27"/>
        <v/>
      </c>
    </row>
    <row r="543" spans="1:7" x14ac:dyDescent="0.3">
      <c r="A543" s="283" t="s">
        <v>2108</v>
      </c>
      <c r="B543" s="241" t="s">
        <v>592</v>
      </c>
      <c r="C543" s="224" t="s">
        <v>83</v>
      </c>
      <c r="D543" s="224" t="s">
        <v>83</v>
      </c>
      <c r="E543" s="229"/>
      <c r="F543" s="251" t="str">
        <f t="shared" si="26"/>
        <v/>
      </c>
      <c r="G543" s="251" t="str">
        <f t="shared" si="27"/>
        <v/>
      </c>
    </row>
    <row r="544" spans="1:7" x14ac:dyDescent="0.3">
      <c r="A544" s="283" t="s">
        <v>2109</v>
      </c>
      <c r="B544" s="241" t="s">
        <v>592</v>
      </c>
      <c r="C544" s="224" t="s">
        <v>83</v>
      </c>
      <c r="D544" s="224" t="s">
        <v>83</v>
      </c>
      <c r="E544" s="229"/>
      <c r="F544" s="251" t="str">
        <f t="shared" si="26"/>
        <v/>
      </c>
      <c r="G544" s="251" t="str">
        <f t="shared" si="27"/>
        <v/>
      </c>
    </row>
    <row r="545" spans="1:7" x14ac:dyDescent="0.3">
      <c r="A545" s="283" t="s">
        <v>2210</v>
      </c>
      <c r="B545" s="241" t="s">
        <v>592</v>
      </c>
      <c r="C545" s="224" t="s">
        <v>83</v>
      </c>
      <c r="D545" s="224" t="s">
        <v>83</v>
      </c>
      <c r="E545" s="229"/>
      <c r="F545" s="251" t="str">
        <f t="shared" si="26"/>
        <v/>
      </c>
      <c r="G545" s="251" t="str">
        <f t="shared" si="27"/>
        <v/>
      </c>
    </row>
    <row r="546" spans="1:7" x14ac:dyDescent="0.3">
      <c r="A546" s="283" t="s">
        <v>2530</v>
      </c>
      <c r="B546" s="241" t="s">
        <v>592</v>
      </c>
      <c r="C546" s="224" t="s">
        <v>83</v>
      </c>
      <c r="D546" s="224" t="s">
        <v>83</v>
      </c>
      <c r="E546" s="229"/>
      <c r="F546" s="251" t="str">
        <f t="shared" si="26"/>
        <v/>
      </c>
      <c r="G546" s="251" t="str">
        <f t="shared" si="27"/>
        <v/>
      </c>
    </row>
    <row r="547" spans="1:7" x14ac:dyDescent="0.3">
      <c r="A547" s="283" t="s">
        <v>2531</v>
      </c>
      <c r="B547" s="241" t="s">
        <v>592</v>
      </c>
      <c r="C547" s="224" t="s">
        <v>83</v>
      </c>
      <c r="D547" s="224" t="s">
        <v>83</v>
      </c>
      <c r="E547" s="229"/>
      <c r="F547" s="251" t="str">
        <f t="shared" si="26"/>
        <v/>
      </c>
      <c r="G547" s="251" t="str">
        <f t="shared" si="27"/>
        <v/>
      </c>
    </row>
    <row r="548" spans="1:7" x14ac:dyDescent="0.3">
      <c r="A548" s="283" t="s">
        <v>2532</v>
      </c>
      <c r="B548" s="241" t="s">
        <v>592</v>
      </c>
      <c r="C548" s="224" t="s">
        <v>83</v>
      </c>
      <c r="D548" s="224" t="s">
        <v>83</v>
      </c>
      <c r="E548" s="229"/>
      <c r="F548" s="251" t="str">
        <f t="shared" si="26"/>
        <v/>
      </c>
      <c r="G548" s="251" t="str">
        <f t="shared" si="27"/>
        <v/>
      </c>
    </row>
    <row r="549" spans="1:7" x14ac:dyDescent="0.3">
      <c r="A549" s="283" t="s">
        <v>2533</v>
      </c>
      <c r="B549" s="241" t="s">
        <v>592</v>
      </c>
      <c r="C549" s="224" t="s">
        <v>83</v>
      </c>
      <c r="D549" s="224" t="s">
        <v>83</v>
      </c>
      <c r="E549" s="229"/>
      <c r="F549" s="251" t="str">
        <f t="shared" si="26"/>
        <v/>
      </c>
      <c r="G549" s="251" t="str">
        <f t="shared" si="27"/>
        <v/>
      </c>
    </row>
    <row r="550" spans="1:7" x14ac:dyDescent="0.3">
      <c r="A550" s="283" t="s">
        <v>2534</v>
      </c>
      <c r="B550" s="241" t="s">
        <v>592</v>
      </c>
      <c r="C550" s="224" t="s">
        <v>83</v>
      </c>
      <c r="D550" s="224" t="s">
        <v>83</v>
      </c>
      <c r="E550" s="229"/>
      <c r="F550" s="251" t="str">
        <f t="shared" si="26"/>
        <v/>
      </c>
      <c r="G550" s="251" t="str">
        <f t="shared" si="27"/>
        <v/>
      </c>
    </row>
    <row r="551" spans="1:7" x14ac:dyDescent="0.3">
      <c r="A551" s="283" t="s">
        <v>2535</v>
      </c>
      <c r="B551" s="241" t="s">
        <v>592</v>
      </c>
      <c r="C551" s="224" t="s">
        <v>83</v>
      </c>
      <c r="D551" s="224" t="s">
        <v>83</v>
      </c>
      <c r="E551" s="229"/>
      <c r="F551" s="251" t="str">
        <f t="shared" si="26"/>
        <v/>
      </c>
      <c r="G551" s="251" t="str">
        <f t="shared" si="27"/>
        <v/>
      </c>
    </row>
    <row r="552" spans="1:7" x14ac:dyDescent="0.3">
      <c r="A552" s="283" t="s">
        <v>2536</v>
      </c>
      <c r="B552" s="241" t="s">
        <v>2085</v>
      </c>
      <c r="C552" s="224" t="s">
        <v>83</v>
      </c>
      <c r="D552" s="224" t="s">
        <v>83</v>
      </c>
      <c r="E552" s="229"/>
      <c r="F552" s="251" t="str">
        <f t="shared" si="26"/>
        <v/>
      </c>
      <c r="G552" s="251" t="str">
        <f t="shared" si="27"/>
        <v/>
      </c>
    </row>
    <row r="553" spans="1:7" x14ac:dyDescent="0.3">
      <c r="A553" s="283" t="s">
        <v>2537</v>
      </c>
      <c r="B553" s="231" t="s">
        <v>146</v>
      </c>
      <c r="C553" s="190">
        <v>0</v>
      </c>
      <c r="D553" s="191">
        <v>0</v>
      </c>
      <c r="E553" s="229"/>
      <c r="F553" s="273">
        <f>SUM(F535:F552)</f>
        <v>0</v>
      </c>
      <c r="G553" s="273">
        <f>SUM(G535:G552)</f>
        <v>0</v>
      </c>
    </row>
    <row r="554" spans="1:7" x14ac:dyDescent="0.3">
      <c r="A554" s="224" t="s">
        <v>2538</v>
      </c>
      <c r="B554" s="231"/>
      <c r="C554" s="224"/>
      <c r="D554" s="224"/>
      <c r="E554" s="229"/>
      <c r="F554" s="229"/>
      <c r="G554" s="229"/>
    </row>
    <row r="555" spans="1:7" x14ac:dyDescent="0.3">
      <c r="A555" s="283" t="s">
        <v>2539</v>
      </c>
      <c r="B555" s="231"/>
      <c r="C555" s="224"/>
      <c r="D555" s="224"/>
      <c r="E555" s="229"/>
      <c r="F555" s="229"/>
      <c r="G555" s="229"/>
    </row>
    <row r="556" spans="1:7" x14ac:dyDescent="0.3">
      <c r="A556" s="283" t="s">
        <v>2540</v>
      </c>
      <c r="B556" s="231"/>
      <c r="C556" s="224"/>
      <c r="D556" s="224"/>
      <c r="E556" s="229"/>
      <c r="F556" s="229"/>
      <c r="G556" s="229"/>
    </row>
    <row r="557" spans="1:7" s="266" customFormat="1" x14ac:dyDescent="0.3">
      <c r="A557" s="85"/>
      <c r="B557" s="85" t="s">
        <v>2382</v>
      </c>
      <c r="C557" s="85" t="s">
        <v>111</v>
      </c>
      <c r="D557" s="85" t="s">
        <v>1658</v>
      </c>
      <c r="E557" s="85"/>
      <c r="F557" s="85" t="s">
        <v>499</v>
      </c>
      <c r="G557" s="85" t="s">
        <v>2601</v>
      </c>
    </row>
    <row r="558" spans="1:7" s="266" customFormat="1" x14ac:dyDescent="0.3">
      <c r="A558" s="283" t="s">
        <v>2211</v>
      </c>
      <c r="B558" s="241" t="s">
        <v>592</v>
      </c>
      <c r="C558" s="190" t="s">
        <v>83</v>
      </c>
      <c r="D558" s="191" t="s">
        <v>83</v>
      </c>
      <c r="E558" s="268"/>
      <c r="F558" s="251" t="str">
        <f>IF($C$576=0,"",IF(C558="[for completion]","",IF(C558="","",C558/$C$576)))</f>
        <v/>
      </c>
      <c r="G558" s="251" t="str">
        <f>IF($D$576=0,"",IF(D558="[for completion]","",IF(D558="","",D558/$D$576)))</f>
        <v/>
      </c>
    </row>
    <row r="559" spans="1:7" s="266" customFormat="1" x14ac:dyDescent="0.3">
      <c r="A559" s="283" t="s">
        <v>2212</v>
      </c>
      <c r="B559" s="241" t="s">
        <v>592</v>
      </c>
      <c r="C559" s="190" t="s">
        <v>83</v>
      </c>
      <c r="D559" s="191" t="s">
        <v>83</v>
      </c>
      <c r="E559" s="268"/>
      <c r="F559" s="251" t="str">
        <f t="shared" ref="F559:F575" si="28">IF($C$576=0,"",IF(C559="[for completion]","",IF(C559="","",C559/$C$576)))</f>
        <v/>
      </c>
      <c r="G559" s="251" t="str">
        <f t="shared" ref="G559:G575" si="29">IF($D$576=0,"",IF(D559="[for completion]","",IF(D559="","",D559/$D$576)))</f>
        <v/>
      </c>
    </row>
    <row r="560" spans="1:7" s="266" customFormat="1" x14ac:dyDescent="0.3">
      <c r="A560" s="283" t="s">
        <v>2213</v>
      </c>
      <c r="B560" s="241" t="s">
        <v>592</v>
      </c>
      <c r="C560" s="190" t="s">
        <v>83</v>
      </c>
      <c r="D560" s="191" t="s">
        <v>83</v>
      </c>
      <c r="E560" s="268"/>
      <c r="F560" s="251" t="str">
        <f t="shared" si="28"/>
        <v/>
      </c>
      <c r="G560" s="251" t="str">
        <f t="shared" si="29"/>
        <v/>
      </c>
    </row>
    <row r="561" spans="1:7" s="266" customFormat="1" x14ac:dyDescent="0.3">
      <c r="A561" s="283" t="s">
        <v>2214</v>
      </c>
      <c r="B561" s="241" t="s">
        <v>592</v>
      </c>
      <c r="C561" s="190" t="s">
        <v>83</v>
      </c>
      <c r="D561" s="191" t="s">
        <v>83</v>
      </c>
      <c r="E561" s="268"/>
      <c r="F561" s="251" t="str">
        <f t="shared" si="28"/>
        <v/>
      </c>
      <c r="G561" s="251" t="str">
        <f t="shared" si="29"/>
        <v/>
      </c>
    </row>
    <row r="562" spans="1:7" s="266" customFormat="1" x14ac:dyDescent="0.3">
      <c r="A562" s="283" t="s">
        <v>2215</v>
      </c>
      <c r="B562" s="241" t="s">
        <v>592</v>
      </c>
      <c r="C562" s="190" t="s">
        <v>83</v>
      </c>
      <c r="D562" s="191" t="s">
        <v>83</v>
      </c>
      <c r="E562" s="268"/>
      <c r="F562" s="251" t="str">
        <f t="shared" si="28"/>
        <v/>
      </c>
      <c r="G562" s="251" t="str">
        <f t="shared" si="29"/>
        <v/>
      </c>
    </row>
    <row r="563" spans="1:7" s="266" customFormat="1" x14ac:dyDescent="0.3">
      <c r="A563" s="283" t="s">
        <v>2541</v>
      </c>
      <c r="B563" s="241" t="s">
        <v>592</v>
      </c>
      <c r="C563" s="190" t="s">
        <v>83</v>
      </c>
      <c r="D563" s="191" t="s">
        <v>83</v>
      </c>
      <c r="E563" s="268"/>
      <c r="F563" s="251" t="str">
        <f t="shared" si="28"/>
        <v/>
      </c>
      <c r="G563" s="251" t="str">
        <f t="shared" si="29"/>
        <v/>
      </c>
    </row>
    <row r="564" spans="1:7" s="266" customFormat="1" x14ac:dyDescent="0.3">
      <c r="A564" s="283" t="s">
        <v>2542</v>
      </c>
      <c r="B564" s="241" t="s">
        <v>592</v>
      </c>
      <c r="C564" s="190" t="s">
        <v>83</v>
      </c>
      <c r="D564" s="191" t="s">
        <v>83</v>
      </c>
      <c r="E564" s="268"/>
      <c r="F564" s="251" t="str">
        <f t="shared" si="28"/>
        <v/>
      </c>
      <c r="G564" s="251" t="str">
        <f t="shared" si="29"/>
        <v/>
      </c>
    </row>
    <row r="565" spans="1:7" s="266" customFormat="1" x14ac:dyDescent="0.3">
      <c r="A565" s="283" t="s">
        <v>2543</v>
      </c>
      <c r="B565" s="241" t="s">
        <v>592</v>
      </c>
      <c r="C565" s="190" t="s">
        <v>83</v>
      </c>
      <c r="D565" s="191" t="s">
        <v>83</v>
      </c>
      <c r="E565" s="268"/>
      <c r="F565" s="251" t="str">
        <f t="shared" si="28"/>
        <v/>
      </c>
      <c r="G565" s="251" t="str">
        <f t="shared" si="29"/>
        <v/>
      </c>
    </row>
    <row r="566" spans="1:7" s="266" customFormat="1" x14ac:dyDescent="0.3">
      <c r="A566" s="283" t="s">
        <v>2544</v>
      </c>
      <c r="B566" s="241" t="s">
        <v>592</v>
      </c>
      <c r="C566" s="190" t="s">
        <v>83</v>
      </c>
      <c r="D566" s="191" t="s">
        <v>83</v>
      </c>
      <c r="E566" s="268"/>
      <c r="F566" s="251" t="str">
        <f t="shared" si="28"/>
        <v/>
      </c>
      <c r="G566" s="251" t="str">
        <f t="shared" si="29"/>
        <v/>
      </c>
    </row>
    <row r="567" spans="1:7" s="266" customFormat="1" x14ac:dyDescent="0.3">
      <c r="A567" s="283" t="s">
        <v>2545</v>
      </c>
      <c r="B567" s="241" t="s">
        <v>592</v>
      </c>
      <c r="C567" s="190" t="s">
        <v>83</v>
      </c>
      <c r="D567" s="191" t="s">
        <v>83</v>
      </c>
      <c r="E567" s="268"/>
      <c r="F567" s="251" t="str">
        <f t="shared" si="28"/>
        <v/>
      </c>
      <c r="G567" s="251" t="str">
        <f t="shared" si="29"/>
        <v/>
      </c>
    </row>
    <row r="568" spans="1:7" s="266" customFormat="1" x14ac:dyDescent="0.3">
      <c r="A568" s="283" t="s">
        <v>2546</v>
      </c>
      <c r="B568" s="241" t="s">
        <v>592</v>
      </c>
      <c r="C568" s="190" t="s">
        <v>83</v>
      </c>
      <c r="D568" s="191" t="s">
        <v>83</v>
      </c>
      <c r="E568" s="268"/>
      <c r="F568" s="251" t="str">
        <f t="shared" si="28"/>
        <v/>
      </c>
      <c r="G568" s="251" t="str">
        <f t="shared" si="29"/>
        <v/>
      </c>
    </row>
    <row r="569" spans="1:7" s="266" customFormat="1" x14ac:dyDescent="0.3">
      <c r="A569" s="283" t="s">
        <v>2547</v>
      </c>
      <c r="B569" s="241" t="s">
        <v>592</v>
      </c>
      <c r="C569" s="190" t="s">
        <v>83</v>
      </c>
      <c r="D569" s="191" t="s">
        <v>83</v>
      </c>
      <c r="E569" s="268"/>
      <c r="F569" s="251" t="str">
        <f t="shared" si="28"/>
        <v/>
      </c>
      <c r="G569" s="251" t="str">
        <f t="shared" si="29"/>
        <v/>
      </c>
    </row>
    <row r="570" spans="1:7" s="266" customFormat="1" x14ac:dyDescent="0.3">
      <c r="A570" s="283" t="s">
        <v>2548</v>
      </c>
      <c r="B570" s="241" t="s">
        <v>592</v>
      </c>
      <c r="C570" s="190" t="s">
        <v>83</v>
      </c>
      <c r="D570" s="191" t="s">
        <v>83</v>
      </c>
      <c r="E570" s="268"/>
      <c r="F570" s="251" t="str">
        <f t="shared" si="28"/>
        <v/>
      </c>
      <c r="G570" s="251" t="str">
        <f t="shared" si="29"/>
        <v/>
      </c>
    </row>
    <row r="571" spans="1:7" s="266" customFormat="1" x14ac:dyDescent="0.3">
      <c r="A571" s="283" t="s">
        <v>2549</v>
      </c>
      <c r="B571" s="241" t="s">
        <v>592</v>
      </c>
      <c r="C571" s="190" t="s">
        <v>83</v>
      </c>
      <c r="D571" s="191" t="s">
        <v>83</v>
      </c>
      <c r="E571" s="268"/>
      <c r="F571" s="251" t="str">
        <f t="shared" si="28"/>
        <v/>
      </c>
      <c r="G571" s="251" t="str">
        <f t="shared" si="29"/>
        <v/>
      </c>
    </row>
    <row r="572" spans="1:7" s="266" customFormat="1" x14ac:dyDescent="0.3">
      <c r="A572" s="283" t="s">
        <v>2550</v>
      </c>
      <c r="B572" s="241" t="s">
        <v>592</v>
      </c>
      <c r="C572" s="190" t="s">
        <v>83</v>
      </c>
      <c r="D572" s="191" t="s">
        <v>83</v>
      </c>
      <c r="E572" s="268"/>
      <c r="F572" s="251" t="str">
        <f t="shared" si="28"/>
        <v/>
      </c>
      <c r="G572" s="251" t="str">
        <f t="shared" si="29"/>
        <v/>
      </c>
    </row>
    <row r="573" spans="1:7" s="266" customFormat="1" x14ac:dyDescent="0.3">
      <c r="A573" s="283" t="s">
        <v>2551</v>
      </c>
      <c r="B573" s="241" t="s">
        <v>592</v>
      </c>
      <c r="C573" s="190" t="s">
        <v>83</v>
      </c>
      <c r="D573" s="191" t="s">
        <v>83</v>
      </c>
      <c r="E573" s="268"/>
      <c r="F573" s="251" t="str">
        <f t="shared" si="28"/>
        <v/>
      </c>
      <c r="G573" s="251" t="str">
        <f t="shared" si="29"/>
        <v/>
      </c>
    </row>
    <row r="574" spans="1:7" s="266" customFormat="1" x14ac:dyDescent="0.3">
      <c r="A574" s="283" t="s">
        <v>2552</v>
      </c>
      <c r="B574" s="241" t="s">
        <v>592</v>
      </c>
      <c r="C574" s="190" t="s">
        <v>83</v>
      </c>
      <c r="D574" s="191" t="s">
        <v>83</v>
      </c>
      <c r="E574" s="268"/>
      <c r="F574" s="251" t="str">
        <f t="shared" si="28"/>
        <v/>
      </c>
      <c r="G574" s="251" t="str">
        <f t="shared" si="29"/>
        <v/>
      </c>
    </row>
    <row r="575" spans="1:7" s="266" customFormat="1" x14ac:dyDescent="0.3">
      <c r="A575" s="283" t="s">
        <v>2553</v>
      </c>
      <c r="B575" s="241" t="s">
        <v>2085</v>
      </c>
      <c r="C575" s="190" t="s">
        <v>83</v>
      </c>
      <c r="D575" s="191" t="s">
        <v>83</v>
      </c>
      <c r="E575" s="268"/>
      <c r="F575" s="251" t="str">
        <f t="shared" si="28"/>
        <v/>
      </c>
      <c r="G575" s="251" t="str">
        <f t="shared" si="29"/>
        <v/>
      </c>
    </row>
    <row r="576" spans="1:7" s="266" customFormat="1" x14ac:dyDescent="0.3">
      <c r="A576" s="283" t="s">
        <v>2554</v>
      </c>
      <c r="B576" s="269" t="s">
        <v>146</v>
      </c>
      <c r="C576" s="190">
        <f>SUM(C558:C575)</f>
        <v>0</v>
      </c>
      <c r="D576" s="191">
        <f>SUM(D558:D575)</f>
        <v>0</v>
      </c>
      <c r="E576" s="268"/>
      <c r="F576" s="273">
        <f>SUM(F558:F575)</f>
        <v>0</v>
      </c>
      <c r="G576" s="273">
        <f>SUM(G558:G575)</f>
        <v>0</v>
      </c>
    </row>
    <row r="577" spans="1:7" x14ac:dyDescent="0.3">
      <c r="A577" s="85"/>
      <c r="B577" s="85" t="s">
        <v>2400</v>
      </c>
      <c r="C577" s="85" t="s">
        <v>111</v>
      </c>
      <c r="D577" s="85" t="s">
        <v>1660</v>
      </c>
      <c r="E577" s="85"/>
      <c r="F577" s="85" t="s">
        <v>499</v>
      </c>
      <c r="G577" s="85" t="s">
        <v>2000</v>
      </c>
    </row>
    <row r="578" spans="1:7" x14ac:dyDescent="0.3">
      <c r="A578" s="224" t="s">
        <v>2555</v>
      </c>
      <c r="B578" s="231" t="s">
        <v>1649</v>
      </c>
      <c r="C578" s="224" t="s">
        <v>83</v>
      </c>
      <c r="D578" s="224" t="s">
        <v>83</v>
      </c>
      <c r="E578" s="229"/>
      <c r="F578" s="251" t="str">
        <f>IF($C$588=0,"",IF(C578="[for completion]","",IF(C578="","",C578/$C$588)))</f>
        <v/>
      </c>
      <c r="G578" s="251" t="str">
        <f>IF($D$588=0,"",IF(D578="[for completion]","",IF(D578="","",D578/$D$588)))</f>
        <v/>
      </c>
    </row>
    <row r="579" spans="1:7" x14ac:dyDescent="0.3">
      <c r="A579" s="283" t="s">
        <v>2556</v>
      </c>
      <c r="B579" s="231" t="s">
        <v>1650</v>
      </c>
      <c r="C579" s="224" t="s">
        <v>83</v>
      </c>
      <c r="D579" s="224" t="s">
        <v>83</v>
      </c>
      <c r="E579" s="229"/>
      <c r="F579" s="251" t="str">
        <f t="shared" ref="F579:F587" si="30">IF($C$588=0,"",IF(C579="[for completion]","",IF(C579="","",C579/$C$588)))</f>
        <v/>
      </c>
      <c r="G579" s="251" t="str">
        <f t="shared" ref="G579:G587" si="31">IF($D$588=0,"",IF(D579="[for completion]","",IF(D579="","",D579/$D$588)))</f>
        <v/>
      </c>
    </row>
    <row r="580" spans="1:7" x14ac:dyDescent="0.3">
      <c r="A580" s="283" t="s">
        <v>2557</v>
      </c>
      <c r="B580" s="231" t="s">
        <v>1651</v>
      </c>
      <c r="C580" s="224" t="s">
        <v>83</v>
      </c>
      <c r="D580" s="224" t="s">
        <v>83</v>
      </c>
      <c r="E580" s="229"/>
      <c r="F580" s="251" t="str">
        <f t="shared" si="30"/>
        <v/>
      </c>
      <c r="G580" s="251" t="str">
        <f t="shared" si="31"/>
        <v/>
      </c>
    </row>
    <row r="581" spans="1:7" x14ac:dyDescent="0.3">
      <c r="A581" s="283" t="s">
        <v>2558</v>
      </c>
      <c r="B581" s="231" t="s">
        <v>1652</v>
      </c>
      <c r="C581" s="224" t="s">
        <v>83</v>
      </c>
      <c r="D581" s="224" t="s">
        <v>83</v>
      </c>
      <c r="E581" s="229"/>
      <c r="F581" s="251" t="str">
        <f t="shared" si="30"/>
        <v/>
      </c>
      <c r="G581" s="251" t="str">
        <f t="shared" si="31"/>
        <v/>
      </c>
    </row>
    <row r="582" spans="1:7" x14ac:dyDescent="0.3">
      <c r="A582" s="283" t="s">
        <v>2559</v>
      </c>
      <c r="B582" s="231" t="s">
        <v>1653</v>
      </c>
      <c r="C582" s="224" t="s">
        <v>83</v>
      </c>
      <c r="D582" s="224" t="s">
        <v>83</v>
      </c>
      <c r="E582" s="229"/>
      <c r="F582" s="251" t="str">
        <f t="shared" si="30"/>
        <v/>
      </c>
      <c r="G582" s="251" t="str">
        <f t="shared" si="31"/>
        <v/>
      </c>
    </row>
    <row r="583" spans="1:7" x14ac:dyDescent="0.3">
      <c r="A583" s="283" t="s">
        <v>2560</v>
      </c>
      <c r="B583" s="231" t="s">
        <v>1654</v>
      </c>
      <c r="C583" s="224" t="s">
        <v>83</v>
      </c>
      <c r="D583" s="224" t="s">
        <v>83</v>
      </c>
      <c r="E583" s="229"/>
      <c r="F583" s="251" t="str">
        <f t="shared" si="30"/>
        <v/>
      </c>
      <c r="G583" s="251" t="str">
        <f t="shared" si="31"/>
        <v/>
      </c>
    </row>
    <row r="584" spans="1:7" x14ac:dyDescent="0.3">
      <c r="A584" s="283" t="s">
        <v>2561</v>
      </c>
      <c r="B584" s="231" t="s">
        <v>1655</v>
      </c>
      <c r="C584" s="224" t="s">
        <v>83</v>
      </c>
      <c r="D584" s="224" t="s">
        <v>83</v>
      </c>
      <c r="E584" s="229"/>
      <c r="F584" s="251" t="str">
        <f t="shared" si="30"/>
        <v/>
      </c>
      <c r="G584" s="251" t="str">
        <f t="shared" si="31"/>
        <v/>
      </c>
    </row>
    <row r="585" spans="1:7" x14ac:dyDescent="0.3">
      <c r="A585" s="283" t="s">
        <v>2562</v>
      </c>
      <c r="B585" s="231" t="s">
        <v>1656</v>
      </c>
      <c r="C585" s="224" t="s">
        <v>83</v>
      </c>
      <c r="D585" s="224" t="s">
        <v>83</v>
      </c>
      <c r="E585" s="229"/>
      <c r="F585" s="251" t="str">
        <f t="shared" si="30"/>
        <v/>
      </c>
      <c r="G585" s="251" t="str">
        <f t="shared" si="31"/>
        <v/>
      </c>
    </row>
    <row r="586" spans="1:7" x14ac:dyDescent="0.3">
      <c r="A586" s="283" t="s">
        <v>2563</v>
      </c>
      <c r="B586" s="231" t="s">
        <v>1657</v>
      </c>
      <c r="C586" s="224" t="s">
        <v>83</v>
      </c>
      <c r="D586" s="224" t="s">
        <v>83</v>
      </c>
      <c r="E586" s="229"/>
      <c r="F586" s="251" t="str">
        <f t="shared" si="30"/>
        <v/>
      </c>
      <c r="G586" s="251" t="str">
        <f t="shared" si="31"/>
        <v/>
      </c>
    </row>
    <row r="587" spans="1:7" s="266" customFormat="1" x14ac:dyDescent="0.3">
      <c r="A587" s="283" t="s">
        <v>2564</v>
      </c>
      <c r="B587" s="269" t="s">
        <v>2085</v>
      </c>
      <c r="C587" s="267" t="s">
        <v>83</v>
      </c>
      <c r="D587" s="267" t="s">
        <v>83</v>
      </c>
      <c r="E587" s="268"/>
      <c r="F587" s="251" t="str">
        <f t="shared" si="30"/>
        <v/>
      </c>
      <c r="G587" s="251" t="str">
        <f t="shared" si="31"/>
        <v/>
      </c>
    </row>
    <row r="588" spans="1:7" x14ac:dyDescent="0.3">
      <c r="A588" s="283" t="s">
        <v>2565</v>
      </c>
      <c r="B588" s="231" t="s">
        <v>146</v>
      </c>
      <c r="C588" s="190">
        <f>SUM(C578:C587)</f>
        <v>0</v>
      </c>
      <c r="D588" s="191">
        <f>SUM(D578:D587)</f>
        <v>0</v>
      </c>
      <c r="E588" s="229"/>
      <c r="F588" s="273">
        <f>SUM(F578:F587)</f>
        <v>0</v>
      </c>
      <c r="G588" s="273">
        <f>SUM(G578:G587)</f>
        <v>0</v>
      </c>
    </row>
    <row r="590" spans="1:7" x14ac:dyDescent="0.3">
      <c r="A590" s="159"/>
      <c r="B590" s="159" t="s">
        <v>2510</v>
      </c>
      <c r="C590" s="159" t="s">
        <v>111</v>
      </c>
      <c r="D590" s="159" t="s">
        <v>1658</v>
      </c>
      <c r="E590" s="159"/>
      <c r="F590" s="159" t="s">
        <v>499</v>
      </c>
      <c r="G590" s="159" t="s">
        <v>2000</v>
      </c>
    </row>
    <row r="591" spans="1:7" x14ac:dyDescent="0.3">
      <c r="A591" s="267" t="s">
        <v>2566</v>
      </c>
      <c r="B591" s="278" t="s">
        <v>2573</v>
      </c>
      <c r="C591" s="283" t="s">
        <v>83</v>
      </c>
      <c r="D591" s="283" t="s">
        <v>83</v>
      </c>
      <c r="E591" s="279"/>
      <c r="F591" s="251" t="str">
        <f>IF($C$595=0,"",IF(C591="[for completion]","",IF(C591="","",C591/$C$595)))</f>
        <v/>
      </c>
      <c r="G591" s="251" t="str">
        <f>IF($D$595=0,"",IF(D591="[for completion]","",IF(D591="","",D591/$D$595)))</f>
        <v/>
      </c>
    </row>
    <row r="592" spans="1:7" x14ac:dyDescent="0.3">
      <c r="A592" s="283" t="s">
        <v>2567</v>
      </c>
      <c r="B592" s="274" t="s">
        <v>2572</v>
      </c>
      <c r="C592" s="283" t="s">
        <v>83</v>
      </c>
      <c r="D592" s="283" t="s">
        <v>83</v>
      </c>
      <c r="E592" s="279"/>
      <c r="F592" s="279"/>
      <c r="G592" s="251" t="str">
        <f t="shared" ref="G592:G594" si="32">IF($D$595=0,"",IF(D592="[for completion]","",IF(D592="","",D592/$D$595)))</f>
        <v/>
      </c>
    </row>
    <row r="593" spans="1:7" x14ac:dyDescent="0.3">
      <c r="A593" s="283" t="s">
        <v>2568</v>
      </c>
      <c r="B593" s="278" t="s">
        <v>1659</v>
      </c>
      <c r="C593" s="283" t="s">
        <v>83</v>
      </c>
      <c r="D593" s="283" t="s">
        <v>83</v>
      </c>
      <c r="E593" s="279"/>
      <c r="F593" s="279"/>
      <c r="G593" s="251" t="str">
        <f t="shared" si="32"/>
        <v/>
      </c>
    </row>
    <row r="594" spans="1:7" x14ac:dyDescent="0.3">
      <c r="A594" s="283" t="s">
        <v>2569</v>
      </c>
      <c r="B594" s="276" t="s">
        <v>2085</v>
      </c>
      <c r="C594" s="283" t="s">
        <v>83</v>
      </c>
      <c r="D594" s="283" t="s">
        <v>83</v>
      </c>
      <c r="E594" s="279"/>
      <c r="F594" s="279"/>
      <c r="G594" s="251" t="str">
        <f t="shared" si="32"/>
        <v/>
      </c>
    </row>
    <row r="595" spans="1:7" x14ac:dyDescent="0.3">
      <c r="A595" s="283" t="s">
        <v>2570</v>
      </c>
      <c r="B595" s="278" t="s">
        <v>146</v>
      </c>
      <c r="C595" s="190">
        <f>SUM(C591:C594)</f>
        <v>0</v>
      </c>
      <c r="D595" s="191">
        <f>SUM(D591:D594)</f>
        <v>0</v>
      </c>
      <c r="E595" s="279"/>
      <c r="F595" s="273">
        <f>SUM(F591:F594)</f>
        <v>0</v>
      </c>
      <c r="G595" s="273">
        <f>SUM(G591:G594)</f>
        <v>0</v>
      </c>
    </row>
    <row r="596" spans="1:7" x14ac:dyDescent="0.3">
      <c r="A596" s="267"/>
    </row>
  </sheetData>
  <sheetProtection algorithmName="SHA-512" hashValue="qmyiuiUwEVN04YrvJX4U+r4srWshclDg8woXBnUqoryuBlgzlb91+/5xOq1dvLcjLT8PgJ8xRiibb6G4HTRzgw==" saltValue="QciFFoGA8QkEne5z2yDi3A==" spinCount="100000" sheet="1" objects="1" scenarios="1"/>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3" zoomScale="70" zoomScaleNormal="70" workbookViewId="0">
      <selection activeCell="C377" sqref="C377:D380"/>
    </sheetView>
  </sheetViews>
  <sheetFormatPr defaultColWidth="9.109375" defaultRowHeight="14.4" x14ac:dyDescent="0.3"/>
  <cols>
    <col min="1" max="1" width="13.33203125" style="266" customWidth="1"/>
    <col min="2" max="2" width="59" style="266" customWidth="1"/>
    <col min="3" max="7" width="36.6640625" style="266" customWidth="1"/>
    <col min="8" max="16384" width="9.109375" style="266"/>
  </cols>
  <sheetData>
    <row r="1" spans="1:9" ht="45" customHeight="1" x14ac:dyDescent="0.3">
      <c r="A1" s="738" t="s">
        <v>1524</v>
      </c>
      <c r="B1" s="738"/>
    </row>
    <row r="2" spans="1:9" ht="31.2" x14ac:dyDescent="0.3">
      <c r="A2" s="284" t="s">
        <v>2206</v>
      </c>
      <c r="B2" s="284"/>
      <c r="C2" s="275"/>
      <c r="D2" s="275"/>
      <c r="E2" s="275"/>
      <c r="F2" s="285" t="s">
        <v>2061</v>
      </c>
      <c r="G2" s="286"/>
    </row>
    <row r="3" spans="1:9" x14ac:dyDescent="0.3">
      <c r="A3" s="275"/>
      <c r="B3" s="275"/>
      <c r="C3" s="275"/>
      <c r="D3" s="275"/>
      <c r="E3" s="275"/>
      <c r="F3" s="275"/>
      <c r="G3" s="275"/>
    </row>
    <row r="4" spans="1:9" ht="15.75" customHeight="1" thickBot="1" x14ac:dyDescent="0.35">
      <c r="A4" s="275"/>
      <c r="B4" s="275"/>
      <c r="C4" s="287"/>
      <c r="D4" s="275"/>
      <c r="E4" s="275"/>
      <c r="F4" s="275"/>
      <c r="G4" s="275"/>
    </row>
    <row r="5" spans="1:9" ht="60.75" customHeight="1" thickBot="1" x14ac:dyDescent="0.35">
      <c r="A5" s="288"/>
      <c r="B5" s="289" t="s">
        <v>71</v>
      </c>
      <c r="C5" s="290" t="s">
        <v>72</v>
      </c>
      <c r="D5" s="288"/>
      <c r="E5" s="739" t="s">
        <v>2186</v>
      </c>
      <c r="F5" s="740"/>
      <c r="G5" s="291" t="s">
        <v>2185</v>
      </c>
      <c r="H5" s="281"/>
    </row>
    <row r="6" spans="1:9" x14ac:dyDescent="0.3">
      <c r="A6" s="276"/>
      <c r="B6" s="276"/>
      <c r="C6" s="276"/>
      <c r="D6" s="276"/>
      <c r="F6" s="292"/>
      <c r="G6" s="292"/>
    </row>
    <row r="7" spans="1:9" ht="18.75" customHeight="1" x14ac:dyDescent="0.3">
      <c r="A7" s="293"/>
      <c r="B7" s="724" t="s">
        <v>2216</v>
      </c>
      <c r="C7" s="725"/>
      <c r="D7" s="294"/>
      <c r="E7" s="724" t="s">
        <v>2203</v>
      </c>
      <c r="F7" s="741"/>
      <c r="G7" s="741"/>
      <c r="H7" s="725"/>
    </row>
    <row r="8" spans="1:9" ht="18.75" customHeight="1" x14ac:dyDescent="0.3">
      <c r="A8" s="276"/>
      <c r="B8" s="742" t="s">
        <v>2179</v>
      </c>
      <c r="C8" s="743"/>
      <c r="D8" s="294"/>
      <c r="E8" s="744" t="s">
        <v>83</v>
      </c>
      <c r="F8" s="745"/>
      <c r="G8" s="745"/>
      <c r="H8" s="746"/>
    </row>
    <row r="9" spans="1:9" ht="18.75" customHeight="1" x14ac:dyDescent="0.3">
      <c r="A9" s="276"/>
      <c r="B9" s="742" t="s">
        <v>2183</v>
      </c>
      <c r="C9" s="743"/>
      <c r="D9" s="295"/>
      <c r="E9" s="744"/>
      <c r="F9" s="745"/>
      <c r="G9" s="745"/>
      <c r="H9" s="746"/>
      <c r="I9" s="281"/>
    </row>
    <row r="10" spans="1:9" x14ac:dyDescent="0.3">
      <c r="A10" s="296"/>
      <c r="B10" s="747"/>
      <c r="C10" s="747"/>
      <c r="D10" s="294"/>
      <c r="E10" s="744"/>
      <c r="F10" s="745"/>
      <c r="G10" s="745"/>
      <c r="H10" s="746"/>
      <c r="I10" s="281"/>
    </row>
    <row r="11" spans="1:9" ht="15" thickBot="1" x14ac:dyDescent="0.35">
      <c r="A11" s="296"/>
      <c r="B11" s="748"/>
      <c r="C11" s="749"/>
      <c r="D11" s="295"/>
      <c r="E11" s="744"/>
      <c r="F11" s="745"/>
      <c r="G11" s="745"/>
      <c r="H11" s="746"/>
      <c r="I11" s="281"/>
    </row>
    <row r="12" spans="1:9" x14ac:dyDescent="0.3">
      <c r="A12" s="276"/>
      <c r="B12" s="297"/>
      <c r="C12" s="276"/>
      <c r="D12" s="276"/>
      <c r="E12" s="744"/>
      <c r="F12" s="745"/>
      <c r="G12" s="745"/>
      <c r="H12" s="746"/>
      <c r="I12" s="281"/>
    </row>
    <row r="13" spans="1:9" ht="15.75" customHeight="1" thickBot="1" x14ac:dyDescent="0.35">
      <c r="A13" s="276"/>
      <c r="B13" s="297"/>
      <c r="C13" s="276"/>
      <c r="D13" s="276"/>
      <c r="E13" s="733" t="s">
        <v>2217</v>
      </c>
      <c r="F13" s="734"/>
      <c r="G13" s="735" t="s">
        <v>2218</v>
      </c>
      <c r="H13" s="736"/>
      <c r="I13" s="281"/>
    </row>
    <row r="14" spans="1:9" x14ac:dyDescent="0.3">
      <c r="A14" s="276"/>
      <c r="B14" s="297"/>
      <c r="C14" s="276"/>
      <c r="D14" s="276"/>
      <c r="E14" s="298"/>
      <c r="F14" s="298"/>
      <c r="G14" s="276"/>
      <c r="H14" s="282"/>
    </row>
    <row r="15" spans="1:9" ht="18.75" customHeight="1" x14ac:dyDescent="0.3">
      <c r="A15" s="299"/>
      <c r="B15" s="737" t="s">
        <v>2219</v>
      </c>
      <c r="C15" s="737"/>
      <c r="D15" s="737"/>
      <c r="E15" s="299"/>
      <c r="F15" s="299"/>
      <c r="G15" s="299"/>
      <c r="H15" s="299"/>
    </row>
    <row r="16" spans="1:9" x14ac:dyDescent="0.3">
      <c r="A16" s="300"/>
      <c r="B16" s="300" t="s">
        <v>2180</v>
      </c>
      <c r="C16" s="300" t="s">
        <v>111</v>
      </c>
      <c r="D16" s="300" t="s">
        <v>1666</v>
      </c>
      <c r="E16" s="300"/>
      <c r="F16" s="300" t="s">
        <v>2181</v>
      </c>
      <c r="G16" s="300" t="s">
        <v>2182</v>
      </c>
      <c r="H16" s="300"/>
    </row>
    <row r="17" spans="1:8" x14ac:dyDescent="0.3">
      <c r="A17" s="276" t="s">
        <v>2187</v>
      </c>
      <c r="B17" s="278" t="s">
        <v>2188</v>
      </c>
      <c r="C17" s="301" t="s">
        <v>83</v>
      </c>
      <c r="D17" s="301" t="s">
        <v>83</v>
      </c>
      <c r="F17" s="265" t="str">
        <f>IF(OR('B1. HTT Mortgage Assets'!$C$15=0,C17="[For completion]"),"",C17/'B1. HTT Mortgage Assets'!$C$15)</f>
        <v/>
      </c>
      <c r="G17" s="265" t="str">
        <f>IF(OR('B1. HTT Mortgage Assets'!$F$28=0,D17="[For completion]"),"",D17/'B1. HTT Mortgage Assets'!$F$28)</f>
        <v/>
      </c>
    </row>
    <row r="18" spans="1:8" x14ac:dyDescent="0.3">
      <c r="A18" s="278" t="s">
        <v>2220</v>
      </c>
      <c r="B18" s="302"/>
      <c r="C18" s="278"/>
      <c r="D18" s="278"/>
      <c r="F18" s="278"/>
      <c r="G18" s="278"/>
    </row>
    <row r="19" spans="1:8" x14ac:dyDescent="0.3">
      <c r="A19" s="278" t="s">
        <v>2221</v>
      </c>
      <c r="B19" s="278"/>
      <c r="C19" s="278"/>
      <c r="D19" s="278"/>
      <c r="F19" s="278"/>
      <c r="G19" s="278"/>
    </row>
    <row r="20" spans="1:8" ht="18.75" customHeight="1" x14ac:dyDescent="0.3">
      <c r="A20" s="299"/>
      <c r="B20" s="737" t="s">
        <v>2183</v>
      </c>
      <c r="C20" s="737"/>
      <c r="D20" s="737"/>
      <c r="E20" s="299"/>
      <c r="F20" s="299"/>
      <c r="G20" s="299"/>
      <c r="H20" s="299"/>
    </row>
    <row r="21" spans="1:8" x14ac:dyDescent="0.3">
      <c r="A21" s="300"/>
      <c r="B21" s="300" t="s">
        <v>2222</v>
      </c>
      <c r="C21" s="300" t="s">
        <v>2189</v>
      </c>
      <c r="D21" s="300" t="s">
        <v>2190</v>
      </c>
      <c r="E21" s="300" t="s">
        <v>2191</v>
      </c>
      <c r="F21" s="300" t="s">
        <v>2223</v>
      </c>
      <c r="G21" s="300" t="s">
        <v>2192</v>
      </c>
      <c r="H21" s="300" t="s">
        <v>2193</v>
      </c>
    </row>
    <row r="22" spans="1:8" ht="15" customHeight="1" x14ac:dyDescent="0.3">
      <c r="A22" s="277"/>
      <c r="B22" s="303" t="s">
        <v>2224</v>
      </c>
      <c r="C22" s="303"/>
      <c r="D22" s="277"/>
      <c r="E22" s="277"/>
      <c r="F22" s="277"/>
      <c r="G22" s="277"/>
      <c r="H22" s="277"/>
    </row>
    <row r="23" spans="1:8" x14ac:dyDescent="0.3">
      <c r="A23" s="276" t="s">
        <v>2194</v>
      </c>
      <c r="B23" s="276" t="s">
        <v>2205</v>
      </c>
      <c r="C23" s="304" t="s">
        <v>83</v>
      </c>
      <c r="D23" s="304" t="s">
        <v>83</v>
      </c>
      <c r="E23" s="304" t="s">
        <v>83</v>
      </c>
      <c r="F23" s="304" t="s">
        <v>83</v>
      </c>
      <c r="G23" s="304" t="s">
        <v>83</v>
      </c>
      <c r="H23" s="280">
        <f>SUM(C23:G23)</f>
        <v>0</v>
      </c>
    </row>
    <row r="24" spans="1:8" x14ac:dyDescent="0.3">
      <c r="A24" s="276" t="s">
        <v>2195</v>
      </c>
      <c r="B24" s="276" t="s">
        <v>2204</v>
      </c>
      <c r="C24" s="304" t="s">
        <v>83</v>
      </c>
      <c r="D24" s="304" t="s">
        <v>83</v>
      </c>
      <c r="E24" s="304" t="s">
        <v>83</v>
      </c>
      <c r="F24" s="304" t="s">
        <v>83</v>
      </c>
      <c r="G24" s="304" t="s">
        <v>83</v>
      </c>
      <c r="H24" s="280">
        <f t="shared" ref="H24:H25" si="0">SUM(C24:G24)</f>
        <v>0</v>
      </c>
    </row>
    <row r="25" spans="1:8" x14ac:dyDescent="0.3">
      <c r="A25" s="276" t="s">
        <v>2196</v>
      </c>
      <c r="B25" s="276" t="s">
        <v>1659</v>
      </c>
      <c r="C25" s="304" t="s">
        <v>83</v>
      </c>
      <c r="D25" s="304" t="s">
        <v>83</v>
      </c>
      <c r="E25" s="304" t="s">
        <v>83</v>
      </c>
      <c r="F25" s="304" t="s">
        <v>83</v>
      </c>
      <c r="G25" s="304" t="s">
        <v>83</v>
      </c>
      <c r="H25" s="280">
        <f t="shared" si="0"/>
        <v>0</v>
      </c>
    </row>
    <row r="26" spans="1:8" x14ac:dyDescent="0.3">
      <c r="A26" s="276" t="s">
        <v>2197</v>
      </c>
      <c r="B26" s="276" t="s">
        <v>2184</v>
      </c>
      <c r="C26" s="305">
        <f>SUM(C23:C25)</f>
        <v>0</v>
      </c>
      <c r="D26" s="305">
        <f>SUM(D23:D25)</f>
        <v>0</v>
      </c>
      <c r="E26" s="305">
        <f t="shared" ref="E26:H26" si="1">SUM(E23:E25)</f>
        <v>0</v>
      </c>
      <c r="F26" s="305">
        <f t="shared" si="1"/>
        <v>0</v>
      </c>
      <c r="G26" s="305">
        <f t="shared" si="1"/>
        <v>0</v>
      </c>
      <c r="H26" s="305">
        <f t="shared" si="1"/>
        <v>0</v>
      </c>
    </row>
    <row r="27" spans="1:8" x14ac:dyDescent="0.3">
      <c r="A27" s="276" t="s">
        <v>2199</v>
      </c>
      <c r="B27" s="306" t="s">
        <v>2198</v>
      </c>
      <c r="C27" s="304"/>
      <c r="D27" s="304"/>
      <c r="E27" s="304"/>
      <c r="F27" s="304"/>
      <c r="G27" s="304"/>
      <c r="H27" s="265">
        <f>IF(SUM(C27:G27)="","",SUM(C27:G27))</f>
        <v>0</v>
      </c>
    </row>
    <row r="28" spans="1:8" x14ac:dyDescent="0.3">
      <c r="A28" s="276" t="s">
        <v>2200</v>
      </c>
      <c r="B28" s="306" t="s">
        <v>2198</v>
      </c>
      <c r="C28" s="304"/>
      <c r="D28" s="304"/>
      <c r="E28" s="304"/>
      <c r="F28" s="304"/>
      <c r="G28" s="304"/>
      <c r="H28" s="280">
        <f t="shared" ref="H28:H30" si="2">IF(SUM(C28:G28)="","",SUM(C28:G28))</f>
        <v>0</v>
      </c>
    </row>
    <row r="29" spans="1:8" x14ac:dyDescent="0.3">
      <c r="A29" s="276" t="s">
        <v>2201</v>
      </c>
      <c r="B29" s="306" t="s">
        <v>2198</v>
      </c>
      <c r="C29" s="304"/>
      <c r="D29" s="304"/>
      <c r="E29" s="304"/>
      <c r="F29" s="304"/>
      <c r="G29" s="304"/>
      <c r="H29" s="280">
        <f t="shared" si="2"/>
        <v>0</v>
      </c>
    </row>
    <row r="30" spans="1:8" x14ac:dyDescent="0.3">
      <c r="A30" s="276" t="s">
        <v>2202</v>
      </c>
      <c r="B30" s="306" t="s">
        <v>2198</v>
      </c>
      <c r="C30" s="304"/>
      <c r="D30" s="304"/>
      <c r="E30" s="304"/>
      <c r="F30" s="304"/>
      <c r="G30" s="304"/>
      <c r="H30" s="280">
        <f t="shared" si="2"/>
        <v>0</v>
      </c>
    </row>
    <row r="31" spans="1:8" x14ac:dyDescent="0.3">
      <c r="A31" s="276"/>
      <c r="B31" s="306"/>
      <c r="C31" s="307"/>
      <c r="D31" s="301"/>
      <c r="E31" s="301"/>
      <c r="F31" s="308"/>
      <c r="G31" s="309"/>
    </row>
    <row r="32" spans="1:8" x14ac:dyDescent="0.3">
      <c r="A32" s="276"/>
      <c r="B32" s="306"/>
      <c r="C32" s="310"/>
      <c r="D32" s="276"/>
      <c r="E32" s="276"/>
      <c r="F32" s="265"/>
      <c r="G32" s="279"/>
    </row>
    <row r="33" spans="1:7" x14ac:dyDescent="0.3">
      <c r="A33" s="276"/>
      <c r="B33" s="306"/>
      <c r="C33" s="310"/>
      <c r="D33" s="276"/>
      <c r="E33" s="276"/>
      <c r="F33" s="265"/>
      <c r="G33" s="279"/>
    </row>
    <row r="34" spans="1:7" x14ac:dyDescent="0.3">
      <c r="A34" s="276"/>
      <c r="B34" s="306"/>
      <c r="C34" s="310"/>
      <c r="D34" s="276"/>
      <c r="E34" s="276"/>
      <c r="F34" s="265"/>
      <c r="G34" s="279"/>
    </row>
    <row r="35" spans="1:7" x14ac:dyDescent="0.3">
      <c r="A35" s="276"/>
      <c r="B35" s="306"/>
      <c r="C35" s="310"/>
      <c r="D35" s="276"/>
      <c r="F35" s="265"/>
      <c r="G35" s="279"/>
    </row>
    <row r="36" spans="1:7" x14ac:dyDescent="0.3">
      <c r="A36" s="276"/>
      <c r="B36" s="276"/>
      <c r="C36" s="264"/>
      <c r="D36" s="264"/>
      <c r="E36" s="264"/>
      <c r="F36" s="264"/>
      <c r="G36" s="278"/>
    </row>
    <row r="37" spans="1:7" x14ac:dyDescent="0.3">
      <c r="A37" s="276"/>
      <c r="B37" s="276"/>
      <c r="C37" s="264"/>
      <c r="D37" s="264"/>
      <c r="E37" s="264"/>
      <c r="F37" s="264"/>
      <c r="G37" s="278"/>
    </row>
    <row r="38" spans="1:7" x14ac:dyDescent="0.3">
      <c r="A38" s="276"/>
      <c r="B38" s="276"/>
      <c r="C38" s="264"/>
      <c r="D38" s="264"/>
      <c r="E38" s="264"/>
      <c r="F38" s="264"/>
      <c r="G38" s="278"/>
    </row>
    <row r="39" spans="1:7" x14ac:dyDescent="0.3">
      <c r="A39" s="276"/>
      <c r="B39" s="276"/>
      <c r="C39" s="264"/>
      <c r="D39" s="264"/>
      <c r="E39" s="264"/>
      <c r="F39" s="264"/>
      <c r="G39" s="278"/>
    </row>
    <row r="40" spans="1:7" x14ac:dyDescent="0.3">
      <c r="A40" s="276"/>
      <c r="B40" s="276"/>
      <c r="C40" s="264"/>
      <c r="D40" s="264"/>
      <c r="E40" s="264"/>
      <c r="F40" s="264"/>
      <c r="G40" s="278"/>
    </row>
    <row r="41" spans="1:7" x14ac:dyDescent="0.3">
      <c r="A41" s="276"/>
      <c r="B41" s="276"/>
      <c r="C41" s="264"/>
      <c r="D41" s="264"/>
      <c r="E41" s="264"/>
      <c r="F41" s="264"/>
      <c r="G41" s="278"/>
    </row>
    <row r="42" spans="1:7" x14ac:dyDescent="0.3">
      <c r="A42" s="276"/>
      <c r="B42" s="276"/>
      <c r="C42" s="264"/>
      <c r="D42" s="264"/>
      <c r="E42" s="264"/>
      <c r="F42" s="264"/>
      <c r="G42" s="278"/>
    </row>
    <row r="43" spans="1:7" x14ac:dyDescent="0.3">
      <c r="A43" s="276"/>
      <c r="B43" s="276"/>
      <c r="C43" s="264"/>
      <c r="D43" s="264"/>
      <c r="E43" s="264"/>
      <c r="F43" s="264"/>
      <c r="G43" s="278"/>
    </row>
    <row r="44" spans="1:7" x14ac:dyDescent="0.3">
      <c r="A44" s="276"/>
      <c r="B44" s="276"/>
      <c r="C44" s="264"/>
      <c r="D44" s="264"/>
      <c r="E44" s="264"/>
      <c r="F44" s="264"/>
      <c r="G44" s="278"/>
    </row>
    <row r="45" spans="1:7" x14ac:dyDescent="0.3">
      <c r="A45" s="276"/>
      <c r="B45" s="276"/>
      <c r="C45" s="264"/>
      <c r="D45" s="264"/>
      <c r="E45" s="264"/>
      <c r="F45" s="264"/>
      <c r="G45" s="278"/>
    </row>
    <row r="46" spans="1:7" x14ac:dyDescent="0.3">
      <c r="A46" s="276"/>
      <c r="B46" s="276"/>
      <c r="C46" s="264"/>
      <c r="D46" s="264"/>
      <c r="E46" s="264"/>
      <c r="F46" s="264"/>
      <c r="G46" s="278"/>
    </row>
    <row r="47" spans="1:7" x14ac:dyDescent="0.3">
      <c r="A47" s="276"/>
      <c r="B47" s="276"/>
      <c r="C47" s="264"/>
      <c r="D47" s="264"/>
      <c r="E47" s="264"/>
      <c r="F47" s="264"/>
      <c r="G47" s="278"/>
    </row>
    <row r="48" spans="1:7" x14ac:dyDescent="0.3">
      <c r="A48" s="276"/>
      <c r="B48" s="276"/>
      <c r="C48" s="264"/>
      <c r="D48" s="264"/>
      <c r="E48" s="264"/>
      <c r="F48" s="264"/>
      <c r="G48" s="278"/>
    </row>
    <row r="49" spans="1:7" x14ac:dyDescent="0.3">
      <c r="A49" s="276"/>
      <c r="B49" s="276"/>
      <c r="C49" s="264"/>
      <c r="D49" s="264"/>
      <c r="E49" s="264"/>
      <c r="F49" s="264"/>
      <c r="G49" s="278"/>
    </row>
    <row r="50" spans="1:7" x14ac:dyDescent="0.3">
      <c r="A50" s="276"/>
      <c r="B50" s="276"/>
      <c r="C50" s="264"/>
      <c r="D50" s="264"/>
      <c r="E50" s="264"/>
      <c r="F50" s="264"/>
      <c r="G50" s="278"/>
    </row>
    <row r="51" spans="1:7" x14ac:dyDescent="0.3">
      <c r="A51" s="276"/>
      <c r="B51" s="276"/>
      <c r="C51" s="264"/>
      <c r="D51" s="264"/>
      <c r="E51" s="264"/>
      <c r="F51" s="264"/>
      <c r="G51" s="278"/>
    </row>
    <row r="52" spans="1:7" x14ac:dyDescent="0.3">
      <c r="A52" s="276"/>
      <c r="B52" s="276"/>
      <c r="C52" s="264"/>
      <c r="D52" s="264"/>
      <c r="E52" s="264"/>
      <c r="F52" s="264"/>
      <c r="G52" s="278"/>
    </row>
    <row r="53" spans="1:7" x14ac:dyDescent="0.3">
      <c r="A53" s="276"/>
      <c r="B53" s="276"/>
      <c r="C53" s="264"/>
      <c r="D53" s="264"/>
      <c r="E53" s="264"/>
      <c r="F53" s="264"/>
      <c r="G53" s="278"/>
    </row>
    <row r="54" spans="1:7" x14ac:dyDescent="0.3">
      <c r="A54" s="276"/>
      <c r="B54" s="276"/>
      <c r="C54" s="264"/>
      <c r="D54" s="264"/>
      <c r="E54" s="264"/>
      <c r="F54" s="264"/>
      <c r="G54" s="278"/>
    </row>
    <row r="55" spans="1:7" x14ac:dyDescent="0.3">
      <c r="A55" s="276"/>
      <c r="B55" s="276"/>
      <c r="C55" s="264"/>
      <c r="D55" s="264"/>
      <c r="E55" s="264"/>
      <c r="F55" s="264"/>
      <c r="G55" s="278"/>
    </row>
    <row r="56" spans="1:7" x14ac:dyDescent="0.3">
      <c r="A56" s="276"/>
      <c r="B56" s="276"/>
      <c r="C56" s="264"/>
      <c r="D56" s="264"/>
      <c r="E56" s="264"/>
      <c r="F56" s="264"/>
      <c r="G56" s="278"/>
    </row>
    <row r="57" spans="1:7" x14ac:dyDescent="0.3">
      <c r="A57" s="276"/>
      <c r="B57" s="276"/>
      <c r="C57" s="264"/>
      <c r="D57" s="264"/>
      <c r="E57" s="264"/>
      <c r="F57" s="264"/>
      <c r="G57" s="278"/>
    </row>
    <row r="58" spans="1:7" x14ac:dyDescent="0.3">
      <c r="A58" s="276"/>
      <c r="B58" s="276"/>
      <c r="C58" s="264"/>
      <c r="D58" s="264"/>
      <c r="E58" s="264"/>
      <c r="F58" s="264"/>
      <c r="G58" s="278"/>
    </row>
    <row r="59" spans="1:7" x14ac:dyDescent="0.3">
      <c r="A59" s="276"/>
      <c r="B59" s="276"/>
      <c r="C59" s="264"/>
      <c r="D59" s="264"/>
      <c r="E59" s="264"/>
      <c r="F59" s="264"/>
      <c r="G59" s="278"/>
    </row>
    <row r="60" spans="1:7" x14ac:dyDescent="0.3">
      <c r="A60" s="276"/>
      <c r="B60" s="276"/>
      <c r="C60" s="264"/>
      <c r="D60" s="264"/>
      <c r="E60" s="264"/>
      <c r="F60" s="264"/>
      <c r="G60" s="278"/>
    </row>
    <row r="61" spans="1:7" x14ac:dyDescent="0.3">
      <c r="A61" s="276"/>
      <c r="B61" s="276"/>
      <c r="C61" s="264"/>
      <c r="D61" s="264"/>
      <c r="E61" s="264"/>
      <c r="F61" s="264"/>
      <c r="G61" s="278"/>
    </row>
    <row r="62" spans="1:7" x14ac:dyDescent="0.3">
      <c r="A62" s="276"/>
      <c r="B62" s="276"/>
      <c r="C62" s="264"/>
      <c r="D62" s="264"/>
      <c r="E62" s="264"/>
      <c r="F62" s="264"/>
      <c r="G62" s="278"/>
    </row>
    <row r="63" spans="1:7" x14ac:dyDescent="0.3">
      <c r="A63" s="276"/>
      <c r="B63" s="311"/>
      <c r="C63" s="312"/>
      <c r="D63" s="312"/>
      <c r="E63" s="264"/>
      <c r="F63" s="312"/>
      <c r="G63" s="278"/>
    </row>
    <row r="64" spans="1:7" x14ac:dyDescent="0.3">
      <c r="A64" s="276"/>
      <c r="B64" s="276"/>
      <c r="C64" s="264"/>
      <c r="D64" s="264"/>
      <c r="E64" s="264"/>
      <c r="F64" s="264"/>
      <c r="G64" s="278"/>
    </row>
    <row r="65" spans="1:7" x14ac:dyDescent="0.3">
      <c r="A65" s="276"/>
      <c r="B65" s="276"/>
      <c r="C65" s="264"/>
      <c r="D65" s="264"/>
      <c r="E65" s="264"/>
      <c r="F65" s="264"/>
      <c r="G65" s="278"/>
    </row>
    <row r="66" spans="1:7" x14ac:dyDescent="0.3">
      <c r="A66" s="276"/>
      <c r="B66" s="276"/>
      <c r="C66" s="264"/>
      <c r="D66" s="264"/>
      <c r="E66" s="264"/>
      <c r="F66" s="264"/>
      <c r="G66" s="278"/>
    </row>
    <row r="67" spans="1:7" x14ac:dyDescent="0.3">
      <c r="A67" s="276"/>
      <c r="B67" s="311"/>
      <c r="C67" s="312"/>
      <c r="D67" s="312"/>
      <c r="E67" s="264"/>
      <c r="F67" s="312"/>
      <c r="G67" s="278"/>
    </row>
    <row r="68" spans="1:7" x14ac:dyDescent="0.3">
      <c r="A68" s="276"/>
      <c r="B68" s="278"/>
      <c r="C68" s="264"/>
      <c r="D68" s="264"/>
      <c r="E68" s="264"/>
      <c r="F68" s="264"/>
      <c r="G68" s="278"/>
    </row>
    <row r="69" spans="1:7" x14ac:dyDescent="0.3">
      <c r="A69" s="276"/>
      <c r="B69" s="276"/>
      <c r="C69" s="264"/>
      <c r="D69" s="264"/>
      <c r="E69" s="264"/>
      <c r="F69" s="264"/>
      <c r="G69" s="278"/>
    </row>
    <row r="70" spans="1:7" x14ac:dyDescent="0.3">
      <c r="A70" s="276"/>
      <c r="B70" s="278"/>
      <c r="C70" s="264"/>
      <c r="D70" s="264"/>
      <c r="E70" s="264"/>
      <c r="F70" s="264"/>
      <c r="G70" s="278"/>
    </row>
    <row r="71" spans="1:7" x14ac:dyDescent="0.3">
      <c r="A71" s="276"/>
      <c r="B71" s="278"/>
      <c r="C71" s="264"/>
      <c r="D71" s="264"/>
      <c r="E71" s="264"/>
      <c r="F71" s="264"/>
      <c r="G71" s="278"/>
    </row>
    <row r="72" spans="1:7" x14ac:dyDescent="0.3">
      <c r="A72" s="276"/>
      <c r="B72" s="278"/>
      <c r="C72" s="264"/>
      <c r="D72" s="264"/>
      <c r="E72" s="264"/>
      <c r="F72" s="264"/>
      <c r="G72" s="278"/>
    </row>
    <row r="73" spans="1:7" x14ac:dyDescent="0.3">
      <c r="A73" s="276"/>
      <c r="B73" s="278"/>
      <c r="C73" s="264"/>
      <c r="D73" s="264"/>
      <c r="E73" s="264"/>
      <c r="F73" s="264"/>
      <c r="G73" s="278"/>
    </row>
    <row r="74" spans="1:7" x14ac:dyDescent="0.3">
      <c r="A74" s="276"/>
      <c r="B74" s="278"/>
      <c r="C74" s="264"/>
      <c r="D74" s="264"/>
      <c r="E74" s="264"/>
      <c r="F74" s="264"/>
      <c r="G74" s="278"/>
    </row>
    <row r="75" spans="1:7" x14ac:dyDescent="0.3">
      <c r="A75" s="276"/>
      <c r="B75" s="278"/>
      <c r="C75" s="264"/>
      <c r="D75" s="264"/>
      <c r="E75" s="264"/>
      <c r="F75" s="264"/>
      <c r="G75" s="278"/>
    </row>
    <row r="76" spans="1:7" x14ac:dyDescent="0.3">
      <c r="A76" s="276"/>
      <c r="B76" s="278"/>
      <c r="C76" s="264"/>
      <c r="D76" s="264"/>
      <c r="E76" s="264"/>
      <c r="F76" s="264"/>
      <c r="G76" s="278"/>
    </row>
    <row r="77" spans="1:7" x14ac:dyDescent="0.3">
      <c r="A77" s="276"/>
      <c r="B77" s="278"/>
      <c r="C77" s="264"/>
      <c r="D77" s="264"/>
      <c r="E77" s="264"/>
      <c r="F77" s="264"/>
      <c r="G77" s="278"/>
    </row>
    <row r="78" spans="1:7" x14ac:dyDescent="0.3">
      <c r="A78" s="276"/>
      <c r="B78" s="278"/>
      <c r="C78" s="264"/>
      <c r="D78" s="264"/>
      <c r="E78" s="264"/>
      <c r="F78" s="264"/>
      <c r="G78" s="278"/>
    </row>
    <row r="79" spans="1:7" x14ac:dyDescent="0.3">
      <c r="A79" s="276"/>
      <c r="B79" s="306"/>
      <c r="C79" s="264"/>
      <c r="D79" s="264"/>
      <c r="E79" s="264"/>
      <c r="F79" s="264"/>
      <c r="G79" s="278"/>
    </row>
    <row r="80" spans="1:7" x14ac:dyDescent="0.3">
      <c r="A80" s="276"/>
      <c r="B80" s="306"/>
      <c r="C80" s="264"/>
      <c r="D80" s="264"/>
      <c r="E80" s="264"/>
      <c r="F80" s="264"/>
      <c r="G80" s="278"/>
    </row>
    <row r="81" spans="1:7" x14ac:dyDescent="0.3">
      <c r="A81" s="276"/>
      <c r="B81" s="306"/>
      <c r="C81" s="264"/>
      <c r="D81" s="264"/>
      <c r="E81" s="264"/>
      <c r="F81" s="264"/>
      <c r="G81" s="278"/>
    </row>
    <row r="82" spans="1:7" x14ac:dyDescent="0.3">
      <c r="A82" s="276"/>
      <c r="B82" s="306"/>
      <c r="C82" s="264"/>
      <c r="D82" s="264"/>
      <c r="E82" s="264"/>
      <c r="F82" s="264"/>
      <c r="G82" s="278"/>
    </row>
    <row r="83" spans="1:7" x14ac:dyDescent="0.3">
      <c r="A83" s="276"/>
      <c r="B83" s="306"/>
      <c r="C83" s="264"/>
      <c r="D83" s="264"/>
      <c r="E83" s="264"/>
      <c r="F83" s="264"/>
      <c r="G83" s="278"/>
    </row>
    <row r="84" spans="1:7" x14ac:dyDescent="0.3">
      <c r="A84" s="276"/>
      <c r="B84" s="306"/>
      <c r="C84" s="264"/>
      <c r="D84" s="264"/>
      <c r="E84" s="264"/>
      <c r="F84" s="264"/>
      <c r="G84" s="278"/>
    </row>
    <row r="85" spans="1:7" x14ac:dyDescent="0.3">
      <c r="A85" s="276"/>
      <c r="B85" s="306"/>
      <c r="C85" s="264"/>
      <c r="D85" s="264"/>
      <c r="E85" s="264"/>
      <c r="F85" s="264"/>
      <c r="G85" s="278"/>
    </row>
    <row r="86" spans="1:7" x14ac:dyDescent="0.3">
      <c r="A86" s="276"/>
      <c r="B86" s="306"/>
      <c r="C86" s="264"/>
      <c r="D86" s="264"/>
      <c r="E86" s="264"/>
      <c r="F86" s="264"/>
      <c r="G86" s="278"/>
    </row>
    <row r="87" spans="1:7" x14ac:dyDescent="0.3">
      <c r="A87" s="276"/>
      <c r="B87" s="306"/>
      <c r="C87" s="264"/>
      <c r="D87" s="264"/>
      <c r="E87" s="264"/>
      <c r="F87" s="264"/>
      <c r="G87" s="278"/>
    </row>
    <row r="88" spans="1:7" x14ac:dyDescent="0.3">
      <c r="A88" s="276"/>
      <c r="B88" s="306"/>
      <c r="C88" s="264"/>
      <c r="D88" s="264"/>
      <c r="E88" s="264"/>
      <c r="F88" s="264"/>
      <c r="G88" s="278"/>
    </row>
    <row r="89" spans="1:7" x14ac:dyDescent="0.3">
      <c r="A89" s="300"/>
      <c r="B89" s="300"/>
      <c r="C89" s="300"/>
      <c r="D89" s="300"/>
      <c r="E89" s="300"/>
      <c r="F89" s="300"/>
      <c r="G89" s="300"/>
    </row>
    <row r="90" spans="1:7" x14ac:dyDescent="0.3">
      <c r="A90" s="276"/>
      <c r="B90" s="278"/>
      <c r="C90" s="264"/>
      <c r="D90" s="264"/>
      <c r="E90" s="264"/>
      <c r="F90" s="264"/>
      <c r="G90" s="278"/>
    </row>
    <row r="91" spans="1:7" x14ac:dyDescent="0.3">
      <c r="A91" s="276"/>
      <c r="B91" s="278"/>
      <c r="C91" s="264"/>
      <c r="D91" s="264"/>
      <c r="E91" s="264"/>
      <c r="F91" s="264"/>
      <c r="G91" s="278"/>
    </row>
    <row r="92" spans="1:7" x14ac:dyDescent="0.3">
      <c r="A92" s="276"/>
      <c r="B92" s="278"/>
      <c r="C92" s="264"/>
      <c r="D92" s="264"/>
      <c r="E92" s="264"/>
      <c r="F92" s="264"/>
      <c r="G92" s="278"/>
    </row>
    <row r="93" spans="1:7" x14ac:dyDescent="0.3">
      <c r="A93" s="276"/>
      <c r="B93" s="278"/>
      <c r="C93" s="264"/>
      <c r="D93" s="264"/>
      <c r="E93" s="264"/>
      <c r="F93" s="264"/>
      <c r="G93" s="278"/>
    </row>
    <row r="94" spans="1:7" x14ac:dyDescent="0.3">
      <c r="A94" s="276"/>
      <c r="B94" s="278"/>
      <c r="C94" s="264"/>
      <c r="D94" s="264"/>
      <c r="E94" s="264"/>
      <c r="F94" s="264"/>
      <c r="G94" s="278"/>
    </row>
    <row r="95" spans="1:7" x14ac:dyDescent="0.3">
      <c r="A95" s="276"/>
      <c r="B95" s="278"/>
      <c r="C95" s="264"/>
      <c r="D95" s="264"/>
      <c r="E95" s="264"/>
      <c r="F95" s="264"/>
      <c r="G95" s="278"/>
    </row>
    <row r="96" spans="1:7" x14ac:dyDescent="0.3">
      <c r="A96" s="276"/>
      <c r="B96" s="278"/>
      <c r="C96" s="264"/>
      <c r="D96" s="264"/>
      <c r="E96" s="264"/>
      <c r="F96" s="264"/>
      <c r="G96" s="278"/>
    </row>
    <row r="97" spans="1:7" x14ac:dyDescent="0.3">
      <c r="A97" s="276"/>
      <c r="B97" s="278"/>
      <c r="C97" s="264"/>
      <c r="D97" s="264"/>
      <c r="E97" s="264"/>
      <c r="F97" s="264"/>
      <c r="G97" s="278"/>
    </row>
    <row r="98" spans="1:7" x14ac:dyDescent="0.3">
      <c r="A98" s="276"/>
      <c r="B98" s="278"/>
      <c r="C98" s="264"/>
      <c r="D98" s="264"/>
      <c r="E98" s="264"/>
      <c r="F98" s="264"/>
      <c r="G98" s="278"/>
    </row>
    <row r="99" spans="1:7" x14ac:dyDescent="0.3">
      <c r="A99" s="276"/>
      <c r="B99" s="278"/>
      <c r="C99" s="264"/>
      <c r="D99" s="264"/>
      <c r="E99" s="264"/>
      <c r="F99" s="264"/>
      <c r="G99" s="278"/>
    </row>
    <row r="100" spans="1:7" x14ac:dyDescent="0.3">
      <c r="A100" s="276"/>
      <c r="B100" s="278"/>
      <c r="C100" s="264"/>
      <c r="D100" s="264"/>
      <c r="E100" s="264"/>
      <c r="F100" s="264"/>
      <c r="G100" s="278"/>
    </row>
    <row r="101" spans="1:7" x14ac:dyDescent="0.3">
      <c r="A101" s="276"/>
      <c r="B101" s="278"/>
      <c r="C101" s="264"/>
      <c r="D101" s="264"/>
      <c r="E101" s="264"/>
      <c r="F101" s="264"/>
      <c r="G101" s="278"/>
    </row>
    <row r="102" spans="1:7" x14ac:dyDescent="0.3">
      <c r="A102" s="276"/>
      <c r="B102" s="278"/>
      <c r="C102" s="264"/>
      <c r="D102" s="264"/>
      <c r="E102" s="264"/>
      <c r="F102" s="264"/>
      <c r="G102" s="278"/>
    </row>
    <row r="103" spans="1:7" x14ac:dyDescent="0.3">
      <c r="A103" s="276"/>
      <c r="B103" s="278"/>
      <c r="C103" s="264"/>
      <c r="D103" s="264"/>
      <c r="E103" s="264"/>
      <c r="F103" s="264"/>
      <c r="G103" s="278"/>
    </row>
    <row r="104" spans="1:7" x14ac:dyDescent="0.3">
      <c r="A104" s="276"/>
      <c r="B104" s="278"/>
      <c r="C104" s="264"/>
      <c r="D104" s="264"/>
      <c r="E104" s="264"/>
      <c r="F104" s="264"/>
      <c r="G104" s="278"/>
    </row>
    <row r="105" spans="1:7" x14ac:dyDescent="0.3">
      <c r="A105" s="276"/>
      <c r="B105" s="278"/>
      <c r="C105" s="264"/>
      <c r="D105" s="264"/>
      <c r="E105" s="264"/>
      <c r="F105" s="264"/>
      <c r="G105" s="278"/>
    </row>
    <row r="106" spans="1:7" x14ac:dyDescent="0.3">
      <c r="A106" s="276"/>
      <c r="B106" s="278"/>
      <c r="C106" s="264"/>
      <c r="D106" s="264"/>
      <c r="E106" s="264"/>
      <c r="F106" s="264"/>
      <c r="G106" s="278"/>
    </row>
    <row r="107" spans="1:7" x14ac:dyDescent="0.3">
      <c r="A107" s="276"/>
      <c r="B107" s="278"/>
      <c r="C107" s="264"/>
      <c r="D107" s="264"/>
      <c r="E107" s="264"/>
      <c r="F107" s="264"/>
      <c r="G107" s="278"/>
    </row>
    <row r="108" spans="1:7" x14ac:dyDescent="0.3">
      <c r="A108" s="276"/>
      <c r="B108" s="278"/>
      <c r="C108" s="264"/>
      <c r="D108" s="264"/>
      <c r="E108" s="264"/>
      <c r="F108" s="264"/>
      <c r="G108" s="278"/>
    </row>
    <row r="109" spans="1:7" x14ac:dyDescent="0.3">
      <c r="A109" s="276"/>
      <c r="B109" s="278"/>
      <c r="C109" s="264"/>
      <c r="D109" s="264"/>
      <c r="E109" s="264"/>
      <c r="F109" s="264"/>
      <c r="G109" s="278"/>
    </row>
    <row r="110" spans="1:7" x14ac:dyDescent="0.3">
      <c r="A110" s="276"/>
      <c r="B110" s="278"/>
      <c r="C110" s="264"/>
      <c r="D110" s="264"/>
      <c r="E110" s="264"/>
      <c r="F110" s="264"/>
      <c r="G110" s="278"/>
    </row>
    <row r="111" spans="1:7" x14ac:dyDescent="0.3">
      <c r="A111" s="276"/>
      <c r="B111" s="278"/>
      <c r="C111" s="264"/>
      <c r="D111" s="264"/>
      <c r="E111" s="264"/>
      <c r="F111" s="264"/>
      <c r="G111" s="278"/>
    </row>
    <row r="112" spans="1:7" x14ac:dyDescent="0.3">
      <c r="A112" s="276"/>
      <c r="B112" s="278"/>
      <c r="C112" s="264"/>
      <c r="D112" s="264"/>
      <c r="E112" s="264"/>
      <c r="F112" s="264"/>
      <c r="G112" s="278"/>
    </row>
    <row r="113" spans="1:7" x14ac:dyDescent="0.3">
      <c r="A113" s="276"/>
      <c r="B113" s="278"/>
      <c r="C113" s="264"/>
      <c r="D113" s="264"/>
      <c r="E113" s="264"/>
      <c r="F113" s="264"/>
      <c r="G113" s="278"/>
    </row>
    <row r="114" spans="1:7" x14ac:dyDescent="0.3">
      <c r="A114" s="276"/>
      <c r="B114" s="278"/>
      <c r="C114" s="264"/>
      <c r="D114" s="264"/>
      <c r="E114" s="264"/>
      <c r="F114" s="264"/>
      <c r="G114" s="278"/>
    </row>
    <row r="115" spans="1:7" x14ac:dyDescent="0.3">
      <c r="A115" s="276"/>
      <c r="B115" s="278"/>
      <c r="C115" s="264"/>
      <c r="D115" s="264"/>
      <c r="E115" s="264"/>
      <c r="F115" s="264"/>
      <c r="G115" s="278"/>
    </row>
    <row r="116" spans="1:7" x14ac:dyDescent="0.3">
      <c r="A116" s="276"/>
      <c r="B116" s="278"/>
      <c r="C116" s="264"/>
      <c r="D116" s="264"/>
      <c r="E116" s="264"/>
      <c r="F116" s="264"/>
      <c r="G116" s="278"/>
    </row>
    <row r="117" spans="1:7" x14ac:dyDescent="0.3">
      <c r="A117" s="276"/>
      <c r="B117" s="278"/>
      <c r="C117" s="264"/>
      <c r="D117" s="264"/>
      <c r="E117" s="264"/>
      <c r="F117" s="264"/>
      <c r="G117" s="278"/>
    </row>
    <row r="118" spans="1:7" x14ac:dyDescent="0.3">
      <c r="A118" s="276"/>
      <c r="B118" s="278"/>
      <c r="C118" s="264"/>
      <c r="D118" s="264"/>
      <c r="E118" s="264"/>
      <c r="F118" s="264"/>
      <c r="G118" s="278"/>
    </row>
    <row r="119" spans="1:7" x14ac:dyDescent="0.3">
      <c r="A119" s="276"/>
      <c r="B119" s="278"/>
      <c r="C119" s="264"/>
      <c r="D119" s="264"/>
      <c r="E119" s="264"/>
      <c r="F119" s="264"/>
      <c r="G119" s="278"/>
    </row>
    <row r="120" spans="1:7" x14ac:dyDescent="0.3">
      <c r="A120" s="276"/>
      <c r="B120" s="278"/>
      <c r="C120" s="264"/>
      <c r="D120" s="264"/>
      <c r="E120" s="264"/>
      <c r="F120" s="264"/>
      <c r="G120" s="278"/>
    </row>
    <row r="121" spans="1:7" x14ac:dyDescent="0.3">
      <c r="A121" s="276"/>
      <c r="B121" s="278"/>
      <c r="C121" s="264"/>
      <c r="D121" s="264"/>
      <c r="E121" s="264"/>
      <c r="F121" s="264"/>
      <c r="G121" s="278"/>
    </row>
    <row r="122" spans="1:7" x14ac:dyDescent="0.3">
      <c r="A122" s="276"/>
      <c r="B122" s="278"/>
      <c r="C122" s="264"/>
      <c r="D122" s="264"/>
      <c r="E122" s="264"/>
      <c r="F122" s="264"/>
      <c r="G122" s="278"/>
    </row>
    <row r="123" spans="1:7" x14ac:dyDescent="0.3">
      <c r="A123" s="276"/>
      <c r="B123" s="278"/>
      <c r="C123" s="264"/>
      <c r="D123" s="264"/>
      <c r="E123" s="264"/>
      <c r="F123" s="264"/>
      <c r="G123" s="278"/>
    </row>
    <row r="124" spans="1:7" x14ac:dyDescent="0.3">
      <c r="A124" s="276"/>
      <c r="B124" s="278"/>
      <c r="C124" s="264"/>
      <c r="D124" s="264"/>
      <c r="E124" s="264"/>
      <c r="F124" s="264"/>
      <c r="G124" s="278"/>
    </row>
    <row r="125" spans="1:7" x14ac:dyDescent="0.3">
      <c r="A125" s="276"/>
      <c r="B125" s="278"/>
      <c r="C125" s="264"/>
      <c r="D125" s="264"/>
      <c r="E125" s="264"/>
      <c r="F125" s="264"/>
      <c r="G125" s="278"/>
    </row>
    <row r="126" spans="1:7" x14ac:dyDescent="0.3">
      <c r="A126" s="276"/>
      <c r="B126" s="278"/>
      <c r="C126" s="264"/>
      <c r="D126" s="264"/>
      <c r="E126" s="264"/>
      <c r="F126" s="264"/>
      <c r="G126" s="278"/>
    </row>
    <row r="127" spans="1:7" x14ac:dyDescent="0.3">
      <c r="A127" s="276"/>
      <c r="B127" s="278"/>
      <c r="C127" s="264"/>
      <c r="D127" s="264"/>
      <c r="E127" s="264"/>
      <c r="F127" s="264"/>
      <c r="G127" s="278"/>
    </row>
    <row r="128" spans="1:7" x14ac:dyDescent="0.3">
      <c r="A128" s="276"/>
      <c r="B128" s="278"/>
      <c r="C128" s="264"/>
      <c r="D128" s="264"/>
      <c r="E128" s="264"/>
      <c r="F128" s="264"/>
      <c r="G128" s="278"/>
    </row>
    <row r="129" spans="1:7" x14ac:dyDescent="0.3">
      <c r="A129" s="276"/>
      <c r="B129" s="278"/>
      <c r="C129" s="264"/>
      <c r="D129" s="264"/>
      <c r="E129" s="264"/>
      <c r="F129" s="264"/>
      <c r="G129" s="278"/>
    </row>
    <row r="130" spans="1:7" x14ac:dyDescent="0.3">
      <c r="A130" s="276"/>
      <c r="B130" s="278"/>
      <c r="C130" s="264"/>
      <c r="D130" s="264"/>
      <c r="E130" s="264"/>
      <c r="F130" s="264"/>
      <c r="G130" s="278"/>
    </row>
    <row r="131" spans="1:7" x14ac:dyDescent="0.3">
      <c r="A131" s="276"/>
      <c r="B131" s="278"/>
      <c r="C131" s="264"/>
      <c r="D131" s="264"/>
      <c r="E131" s="264"/>
      <c r="F131" s="264"/>
      <c r="G131" s="278"/>
    </row>
    <row r="132" spans="1:7" x14ac:dyDescent="0.3">
      <c r="A132" s="276"/>
      <c r="B132" s="278"/>
      <c r="C132" s="264"/>
      <c r="D132" s="264"/>
      <c r="E132" s="264"/>
      <c r="F132" s="264"/>
      <c r="G132" s="278"/>
    </row>
    <row r="133" spans="1:7" x14ac:dyDescent="0.3">
      <c r="A133" s="276"/>
      <c r="B133" s="278"/>
      <c r="C133" s="264"/>
      <c r="D133" s="264"/>
      <c r="E133" s="264"/>
      <c r="F133" s="264"/>
      <c r="G133" s="278"/>
    </row>
    <row r="134" spans="1:7" x14ac:dyDescent="0.3">
      <c r="A134" s="276"/>
      <c r="B134" s="278"/>
      <c r="C134" s="264"/>
      <c r="D134" s="264"/>
      <c r="E134" s="264"/>
      <c r="F134" s="264"/>
      <c r="G134" s="278"/>
    </row>
    <row r="135" spans="1:7" x14ac:dyDescent="0.3">
      <c r="A135" s="276"/>
      <c r="B135" s="278"/>
      <c r="C135" s="264"/>
      <c r="D135" s="264"/>
      <c r="E135" s="264"/>
      <c r="F135" s="264"/>
      <c r="G135" s="278"/>
    </row>
    <row r="136" spans="1:7" x14ac:dyDescent="0.3">
      <c r="A136" s="276"/>
      <c r="B136" s="278"/>
      <c r="C136" s="264"/>
      <c r="D136" s="264"/>
      <c r="E136" s="264"/>
      <c r="F136" s="264"/>
      <c r="G136" s="278"/>
    </row>
    <row r="137" spans="1:7" x14ac:dyDescent="0.3">
      <c r="A137" s="276"/>
      <c r="B137" s="278"/>
      <c r="C137" s="264"/>
      <c r="D137" s="264"/>
      <c r="E137" s="264"/>
      <c r="F137" s="264"/>
      <c r="G137" s="278"/>
    </row>
    <row r="138" spans="1:7" x14ac:dyDescent="0.3">
      <c r="A138" s="276"/>
      <c r="B138" s="278"/>
      <c r="C138" s="264"/>
      <c r="D138" s="264"/>
      <c r="E138" s="264"/>
      <c r="F138" s="264"/>
      <c r="G138" s="278"/>
    </row>
    <row r="139" spans="1:7" x14ac:dyDescent="0.3">
      <c r="A139" s="276"/>
      <c r="B139" s="278"/>
      <c r="C139" s="264"/>
      <c r="D139" s="264"/>
      <c r="E139" s="264"/>
      <c r="F139" s="264"/>
      <c r="G139" s="278"/>
    </row>
    <row r="140" spans="1:7" x14ac:dyDescent="0.3">
      <c r="A140" s="300"/>
      <c r="B140" s="300"/>
      <c r="C140" s="300"/>
      <c r="D140" s="300"/>
      <c r="E140" s="300"/>
      <c r="F140" s="300"/>
      <c r="G140" s="300"/>
    </row>
    <row r="141" spans="1:7" x14ac:dyDescent="0.3">
      <c r="A141" s="276"/>
      <c r="B141" s="276"/>
      <c r="C141" s="264"/>
      <c r="D141" s="264"/>
      <c r="E141" s="313"/>
      <c r="F141" s="264"/>
      <c r="G141" s="278"/>
    </row>
    <row r="142" spans="1:7" x14ac:dyDescent="0.3">
      <c r="A142" s="276"/>
      <c r="B142" s="276"/>
      <c r="C142" s="264"/>
      <c r="D142" s="264"/>
      <c r="E142" s="313"/>
      <c r="F142" s="264"/>
      <c r="G142" s="278"/>
    </row>
    <row r="143" spans="1:7" x14ac:dyDescent="0.3">
      <c r="A143" s="276"/>
      <c r="B143" s="276"/>
      <c r="C143" s="264"/>
      <c r="D143" s="264"/>
      <c r="E143" s="313"/>
      <c r="F143" s="264"/>
      <c r="G143" s="278"/>
    </row>
    <row r="144" spans="1:7" x14ac:dyDescent="0.3">
      <c r="A144" s="276"/>
      <c r="B144" s="276"/>
      <c r="C144" s="264"/>
      <c r="D144" s="264"/>
      <c r="E144" s="313"/>
      <c r="F144" s="264"/>
      <c r="G144" s="278"/>
    </row>
    <row r="145" spans="1:7" x14ac:dyDescent="0.3">
      <c r="A145" s="276"/>
      <c r="B145" s="276"/>
      <c r="C145" s="264"/>
      <c r="D145" s="264"/>
      <c r="E145" s="313"/>
      <c r="F145" s="264"/>
      <c r="G145" s="278"/>
    </row>
    <row r="146" spans="1:7" x14ac:dyDescent="0.3">
      <c r="A146" s="276"/>
      <c r="B146" s="276"/>
      <c r="C146" s="264"/>
      <c r="D146" s="264"/>
      <c r="E146" s="313"/>
      <c r="F146" s="264"/>
      <c r="G146" s="278"/>
    </row>
    <row r="147" spans="1:7" x14ac:dyDescent="0.3">
      <c r="A147" s="276"/>
      <c r="B147" s="276"/>
      <c r="C147" s="264"/>
      <c r="D147" s="264"/>
      <c r="E147" s="313"/>
      <c r="F147" s="264"/>
      <c r="G147" s="278"/>
    </row>
    <row r="148" spans="1:7" x14ac:dyDescent="0.3">
      <c r="A148" s="276"/>
      <c r="B148" s="276"/>
      <c r="C148" s="264"/>
      <c r="D148" s="264"/>
      <c r="E148" s="313"/>
      <c r="F148" s="264"/>
      <c r="G148" s="278"/>
    </row>
    <row r="149" spans="1:7" x14ac:dyDescent="0.3">
      <c r="A149" s="276"/>
      <c r="B149" s="276"/>
      <c r="C149" s="264"/>
      <c r="D149" s="264"/>
      <c r="E149" s="313"/>
      <c r="F149" s="264"/>
      <c r="G149" s="278"/>
    </row>
    <row r="150" spans="1:7" x14ac:dyDescent="0.3">
      <c r="A150" s="300"/>
      <c r="B150" s="300"/>
      <c r="C150" s="300"/>
      <c r="D150" s="300"/>
      <c r="E150" s="300"/>
      <c r="F150" s="300"/>
      <c r="G150" s="300"/>
    </row>
    <row r="151" spans="1:7" x14ac:dyDescent="0.3">
      <c r="A151" s="276"/>
      <c r="B151" s="276"/>
      <c r="C151" s="264"/>
      <c r="D151" s="264"/>
      <c r="E151" s="313"/>
      <c r="F151" s="264"/>
      <c r="G151" s="278"/>
    </row>
    <row r="152" spans="1:7" x14ac:dyDescent="0.3">
      <c r="A152" s="276"/>
      <c r="B152" s="276"/>
      <c r="C152" s="264"/>
      <c r="D152" s="264"/>
      <c r="E152" s="313"/>
      <c r="F152" s="264"/>
      <c r="G152" s="278"/>
    </row>
    <row r="153" spans="1:7" x14ac:dyDescent="0.3">
      <c r="A153" s="276"/>
      <c r="B153" s="276"/>
      <c r="C153" s="264"/>
      <c r="D153" s="264"/>
      <c r="E153" s="313"/>
      <c r="F153" s="264"/>
      <c r="G153" s="278"/>
    </row>
    <row r="154" spans="1:7" x14ac:dyDescent="0.3">
      <c r="A154" s="276"/>
      <c r="B154" s="276"/>
      <c r="C154" s="276"/>
      <c r="D154" s="276"/>
      <c r="E154" s="275"/>
      <c r="F154" s="276"/>
      <c r="G154" s="278"/>
    </row>
    <row r="155" spans="1:7" x14ac:dyDescent="0.3">
      <c r="A155" s="276"/>
      <c r="B155" s="276"/>
      <c r="C155" s="276"/>
      <c r="D155" s="276"/>
      <c r="E155" s="275"/>
      <c r="F155" s="276"/>
      <c r="G155" s="278"/>
    </row>
    <row r="156" spans="1:7" x14ac:dyDescent="0.3">
      <c r="A156" s="276"/>
      <c r="B156" s="276"/>
      <c r="C156" s="276"/>
      <c r="D156" s="276"/>
      <c r="E156" s="275"/>
      <c r="F156" s="276"/>
      <c r="G156" s="278"/>
    </row>
    <row r="157" spans="1:7" x14ac:dyDescent="0.3">
      <c r="A157" s="276"/>
      <c r="B157" s="276"/>
      <c r="C157" s="276"/>
      <c r="D157" s="276"/>
      <c r="E157" s="275"/>
      <c r="F157" s="276"/>
      <c r="G157" s="278"/>
    </row>
    <row r="158" spans="1:7" x14ac:dyDescent="0.3">
      <c r="A158" s="276"/>
      <c r="B158" s="276"/>
      <c r="C158" s="276"/>
      <c r="D158" s="276"/>
      <c r="E158" s="275"/>
      <c r="F158" s="276"/>
      <c r="G158" s="278"/>
    </row>
    <row r="159" spans="1:7" x14ac:dyDescent="0.3">
      <c r="A159" s="276"/>
      <c r="B159" s="276"/>
      <c r="C159" s="276"/>
      <c r="D159" s="276"/>
      <c r="E159" s="275"/>
      <c r="F159" s="276"/>
      <c r="G159" s="278"/>
    </row>
    <row r="160" spans="1:7" x14ac:dyDescent="0.3">
      <c r="A160" s="300"/>
      <c r="B160" s="300"/>
      <c r="C160" s="300"/>
      <c r="D160" s="300"/>
      <c r="E160" s="300"/>
      <c r="F160" s="300"/>
      <c r="G160" s="300"/>
    </row>
    <row r="161" spans="1:7" x14ac:dyDescent="0.3">
      <c r="A161" s="276"/>
      <c r="B161" s="314"/>
      <c r="C161" s="264"/>
      <c r="D161" s="264"/>
      <c r="E161" s="313"/>
      <c r="F161" s="264"/>
      <c r="G161" s="278"/>
    </row>
    <row r="162" spans="1:7" x14ac:dyDescent="0.3">
      <c r="A162" s="276"/>
      <c r="B162" s="314"/>
      <c r="C162" s="264"/>
      <c r="D162" s="264"/>
      <c r="E162" s="313"/>
      <c r="F162" s="264"/>
      <c r="G162" s="278"/>
    </row>
    <row r="163" spans="1:7" x14ac:dyDescent="0.3">
      <c r="A163" s="276"/>
      <c r="B163" s="314"/>
      <c r="C163" s="264"/>
      <c r="D163" s="264"/>
      <c r="E163" s="264"/>
      <c r="F163" s="264"/>
      <c r="G163" s="278"/>
    </row>
    <row r="164" spans="1:7" x14ac:dyDescent="0.3">
      <c r="A164" s="276"/>
      <c r="B164" s="314"/>
      <c r="C164" s="264"/>
      <c r="D164" s="264"/>
      <c r="E164" s="264"/>
      <c r="F164" s="264"/>
      <c r="G164" s="278"/>
    </row>
    <row r="165" spans="1:7" x14ac:dyDescent="0.3">
      <c r="A165" s="276"/>
      <c r="B165" s="314"/>
      <c r="C165" s="264"/>
      <c r="D165" s="264"/>
      <c r="E165" s="264"/>
      <c r="F165" s="264"/>
      <c r="G165" s="278"/>
    </row>
    <row r="166" spans="1:7" x14ac:dyDescent="0.3">
      <c r="A166" s="276"/>
      <c r="B166" s="302"/>
      <c r="C166" s="264"/>
      <c r="D166" s="264"/>
      <c r="E166" s="264"/>
      <c r="F166" s="264"/>
      <c r="G166" s="278"/>
    </row>
    <row r="167" spans="1:7" x14ac:dyDescent="0.3">
      <c r="A167" s="276"/>
      <c r="B167" s="302"/>
      <c r="C167" s="264"/>
      <c r="D167" s="264"/>
      <c r="E167" s="264"/>
      <c r="F167" s="264"/>
      <c r="G167" s="278"/>
    </row>
    <row r="168" spans="1:7" x14ac:dyDescent="0.3">
      <c r="A168" s="276"/>
      <c r="B168" s="314"/>
      <c r="C168" s="264"/>
      <c r="D168" s="264"/>
      <c r="E168" s="264"/>
      <c r="F168" s="264"/>
      <c r="G168" s="278"/>
    </row>
    <row r="169" spans="1:7" x14ac:dyDescent="0.3">
      <c r="A169" s="276"/>
      <c r="B169" s="314"/>
      <c r="C169" s="264"/>
      <c r="D169" s="264"/>
      <c r="E169" s="264"/>
      <c r="F169" s="264"/>
      <c r="G169" s="278"/>
    </row>
    <row r="170" spans="1:7" x14ac:dyDescent="0.3">
      <c r="A170" s="300"/>
      <c r="B170" s="300"/>
      <c r="C170" s="300"/>
      <c r="D170" s="300"/>
      <c r="E170" s="300"/>
      <c r="F170" s="300"/>
      <c r="G170" s="300"/>
    </row>
    <row r="171" spans="1:7" x14ac:dyDescent="0.3">
      <c r="A171" s="276"/>
      <c r="B171" s="276"/>
      <c r="C171" s="264"/>
      <c r="D171" s="264"/>
      <c r="E171" s="313"/>
      <c r="F171" s="264"/>
      <c r="G171" s="278"/>
    </row>
    <row r="172" spans="1:7" x14ac:dyDescent="0.3">
      <c r="A172" s="276"/>
      <c r="B172" s="315"/>
      <c r="C172" s="264"/>
      <c r="D172" s="264"/>
      <c r="E172" s="313"/>
      <c r="F172" s="264"/>
      <c r="G172" s="278"/>
    </row>
    <row r="173" spans="1:7" x14ac:dyDescent="0.3">
      <c r="A173" s="276"/>
      <c r="B173" s="315"/>
      <c r="C173" s="264"/>
      <c r="D173" s="264"/>
      <c r="E173" s="313"/>
      <c r="F173" s="264"/>
      <c r="G173" s="278"/>
    </row>
    <row r="174" spans="1:7" x14ac:dyDescent="0.3">
      <c r="A174" s="276"/>
      <c r="B174" s="315"/>
      <c r="C174" s="264"/>
      <c r="D174" s="264"/>
      <c r="E174" s="313"/>
      <c r="F174" s="264"/>
      <c r="G174" s="278"/>
    </row>
    <row r="175" spans="1:7" x14ac:dyDescent="0.3">
      <c r="A175" s="276"/>
      <c r="B175" s="315"/>
      <c r="C175" s="264"/>
      <c r="D175" s="264"/>
      <c r="E175" s="313"/>
      <c r="F175" s="264"/>
      <c r="G175" s="278"/>
    </row>
    <row r="176" spans="1:7" x14ac:dyDescent="0.3">
      <c r="A176" s="276"/>
      <c r="B176" s="278"/>
      <c r="C176" s="278"/>
      <c r="D176" s="278"/>
      <c r="E176" s="278"/>
      <c r="F176" s="278"/>
      <c r="G176" s="278"/>
    </row>
    <row r="177" spans="1:7" x14ac:dyDescent="0.3">
      <c r="A177" s="276"/>
      <c r="B177" s="278"/>
      <c r="C177" s="278"/>
      <c r="D177" s="278"/>
      <c r="E177" s="278"/>
      <c r="F177" s="278"/>
      <c r="G177" s="278"/>
    </row>
    <row r="178" spans="1:7" x14ac:dyDescent="0.3">
      <c r="A178" s="276"/>
      <c r="B178" s="278"/>
      <c r="C178" s="278"/>
      <c r="D178" s="278"/>
      <c r="E178" s="278"/>
      <c r="F178" s="278"/>
      <c r="G178" s="278"/>
    </row>
    <row r="179" spans="1:7" ht="18" x14ac:dyDescent="0.3">
      <c r="A179" s="316"/>
      <c r="B179" s="317"/>
      <c r="C179" s="318"/>
      <c r="D179" s="318"/>
      <c r="E179" s="318"/>
      <c r="F179" s="318"/>
      <c r="G179" s="318"/>
    </row>
    <row r="180" spans="1:7" x14ac:dyDescent="0.3">
      <c r="A180" s="300"/>
      <c r="B180" s="300"/>
      <c r="C180" s="300"/>
      <c r="D180" s="300"/>
      <c r="E180" s="300"/>
      <c r="F180" s="300"/>
      <c r="G180" s="300"/>
    </row>
    <row r="181" spans="1:7" x14ac:dyDescent="0.3">
      <c r="A181" s="276"/>
      <c r="B181" s="278"/>
      <c r="C181" s="310"/>
      <c r="D181" s="276"/>
      <c r="E181" s="277"/>
      <c r="F181" s="286"/>
      <c r="G181" s="286"/>
    </row>
    <row r="182" spans="1:7" x14ac:dyDescent="0.3">
      <c r="A182" s="277"/>
      <c r="B182" s="319"/>
      <c r="C182" s="277"/>
      <c r="D182" s="277"/>
      <c r="E182" s="277"/>
      <c r="F182" s="286"/>
      <c r="G182" s="286"/>
    </row>
    <row r="183" spans="1:7" x14ac:dyDescent="0.3">
      <c r="A183" s="276"/>
      <c r="B183" s="278"/>
      <c r="C183" s="277"/>
      <c r="D183" s="277"/>
      <c r="E183" s="277"/>
      <c r="F183" s="286"/>
      <c r="G183" s="286"/>
    </row>
    <row r="184" spans="1:7" x14ac:dyDescent="0.3">
      <c r="A184" s="276"/>
      <c r="B184" s="278"/>
      <c r="C184" s="310"/>
      <c r="D184" s="320"/>
      <c r="E184" s="277"/>
      <c r="F184" s="265"/>
      <c r="G184" s="265"/>
    </row>
    <row r="185" spans="1:7" x14ac:dyDescent="0.3">
      <c r="A185" s="276"/>
      <c r="B185" s="278"/>
      <c r="C185" s="310"/>
      <c r="D185" s="320"/>
      <c r="E185" s="277"/>
      <c r="F185" s="265"/>
      <c r="G185" s="265"/>
    </row>
    <row r="186" spans="1:7" x14ac:dyDescent="0.3">
      <c r="A186" s="276"/>
      <c r="B186" s="278"/>
      <c r="C186" s="310"/>
      <c r="D186" s="320"/>
      <c r="E186" s="277"/>
      <c r="F186" s="265"/>
      <c r="G186" s="265"/>
    </row>
    <row r="187" spans="1:7" x14ac:dyDescent="0.3">
      <c r="A187" s="276"/>
      <c r="B187" s="278"/>
      <c r="C187" s="310"/>
      <c r="D187" s="320"/>
      <c r="E187" s="277"/>
      <c r="F187" s="265"/>
      <c r="G187" s="265"/>
    </row>
    <row r="188" spans="1:7" x14ac:dyDescent="0.3">
      <c r="A188" s="276"/>
      <c r="B188" s="278"/>
      <c r="C188" s="310"/>
      <c r="D188" s="320"/>
      <c r="E188" s="277"/>
      <c r="F188" s="265"/>
      <c r="G188" s="265"/>
    </row>
    <row r="189" spans="1:7" x14ac:dyDescent="0.3">
      <c r="A189" s="276"/>
      <c r="B189" s="278"/>
      <c r="C189" s="310"/>
      <c r="D189" s="320"/>
      <c r="E189" s="277"/>
      <c r="F189" s="265"/>
      <c r="G189" s="265"/>
    </row>
    <row r="190" spans="1:7" x14ac:dyDescent="0.3">
      <c r="A190" s="276"/>
      <c r="B190" s="278"/>
      <c r="C190" s="310"/>
      <c r="D190" s="320"/>
      <c r="E190" s="277"/>
      <c r="F190" s="265"/>
      <c r="G190" s="265"/>
    </row>
    <row r="191" spans="1:7" x14ac:dyDescent="0.3">
      <c r="A191" s="276"/>
      <c r="B191" s="278"/>
      <c r="C191" s="310"/>
      <c r="D191" s="320"/>
      <c r="E191" s="277"/>
      <c r="F191" s="265"/>
      <c r="G191" s="265"/>
    </row>
    <row r="192" spans="1:7" x14ac:dyDescent="0.3">
      <c r="A192" s="276"/>
      <c r="B192" s="278"/>
      <c r="C192" s="310"/>
      <c r="D192" s="320"/>
      <c r="E192" s="277"/>
      <c r="F192" s="265"/>
      <c r="G192" s="265"/>
    </row>
    <row r="193" spans="1:7" x14ac:dyDescent="0.3">
      <c r="A193" s="276"/>
      <c r="B193" s="278"/>
      <c r="C193" s="310"/>
      <c r="D193" s="320"/>
      <c r="E193" s="278"/>
      <c r="F193" s="265"/>
      <c r="G193" s="265"/>
    </row>
    <row r="194" spans="1:7" x14ac:dyDescent="0.3">
      <c r="A194" s="276"/>
      <c r="B194" s="278"/>
      <c r="C194" s="310"/>
      <c r="D194" s="320"/>
      <c r="E194" s="278"/>
      <c r="F194" s="265"/>
      <c r="G194" s="265"/>
    </row>
    <row r="195" spans="1:7" x14ac:dyDescent="0.3">
      <c r="A195" s="276"/>
      <c r="B195" s="278"/>
      <c r="C195" s="310"/>
      <c r="D195" s="320"/>
      <c r="E195" s="278"/>
      <c r="F195" s="265"/>
      <c r="G195" s="265"/>
    </row>
    <row r="196" spans="1:7" x14ac:dyDescent="0.3">
      <c r="A196" s="276"/>
      <c r="B196" s="278"/>
      <c r="C196" s="310"/>
      <c r="D196" s="320"/>
      <c r="E196" s="278"/>
      <c r="F196" s="265"/>
      <c r="G196" s="265"/>
    </row>
    <row r="197" spans="1:7" x14ac:dyDescent="0.3">
      <c r="A197" s="276"/>
      <c r="B197" s="278"/>
      <c r="C197" s="310"/>
      <c r="D197" s="320"/>
      <c r="E197" s="278"/>
      <c r="F197" s="265"/>
      <c r="G197" s="265"/>
    </row>
    <row r="198" spans="1:7" x14ac:dyDescent="0.3">
      <c r="A198" s="276"/>
      <c r="B198" s="278"/>
      <c r="C198" s="310"/>
      <c r="D198" s="320"/>
      <c r="E198" s="278"/>
      <c r="F198" s="265"/>
      <c r="G198" s="265"/>
    </row>
    <row r="199" spans="1:7" x14ac:dyDescent="0.3">
      <c r="A199" s="276"/>
      <c r="B199" s="278"/>
      <c r="C199" s="310"/>
      <c r="D199" s="320"/>
      <c r="E199" s="276"/>
      <c r="F199" s="265"/>
      <c r="G199" s="265"/>
    </row>
    <row r="200" spans="1:7" x14ac:dyDescent="0.3">
      <c r="A200" s="276"/>
      <c r="B200" s="278"/>
      <c r="C200" s="310"/>
      <c r="D200" s="320"/>
      <c r="E200" s="321"/>
      <c r="F200" s="265"/>
      <c r="G200" s="265"/>
    </row>
    <row r="201" spans="1:7" x14ac:dyDescent="0.3">
      <c r="A201" s="276"/>
      <c r="B201" s="278"/>
      <c r="C201" s="310"/>
      <c r="D201" s="320"/>
      <c r="E201" s="321"/>
      <c r="F201" s="265"/>
      <c r="G201" s="265"/>
    </row>
    <row r="202" spans="1:7" x14ac:dyDescent="0.3">
      <c r="A202" s="276"/>
      <c r="B202" s="278"/>
      <c r="C202" s="310"/>
      <c r="D202" s="320"/>
      <c r="E202" s="321"/>
      <c r="F202" s="265"/>
      <c r="G202" s="265"/>
    </row>
    <row r="203" spans="1:7" x14ac:dyDescent="0.3">
      <c r="A203" s="276"/>
      <c r="B203" s="278"/>
      <c r="C203" s="310"/>
      <c r="D203" s="320"/>
      <c r="E203" s="321"/>
      <c r="F203" s="265"/>
      <c r="G203" s="265"/>
    </row>
    <row r="204" spans="1:7" x14ac:dyDescent="0.3">
      <c r="A204" s="276"/>
      <c r="B204" s="278"/>
      <c r="C204" s="310"/>
      <c r="D204" s="320"/>
      <c r="E204" s="321"/>
      <c r="F204" s="265"/>
      <c r="G204" s="265"/>
    </row>
    <row r="205" spans="1:7" x14ac:dyDescent="0.3">
      <c r="A205" s="276"/>
      <c r="B205" s="278"/>
      <c r="C205" s="310"/>
      <c r="D205" s="320"/>
      <c r="E205" s="321"/>
      <c r="F205" s="265"/>
      <c r="G205" s="265"/>
    </row>
    <row r="206" spans="1:7" x14ac:dyDescent="0.3">
      <c r="A206" s="276"/>
      <c r="B206" s="278"/>
      <c r="C206" s="310"/>
      <c r="D206" s="320"/>
      <c r="E206" s="321"/>
      <c r="F206" s="265"/>
      <c r="G206" s="265"/>
    </row>
    <row r="207" spans="1:7" x14ac:dyDescent="0.3">
      <c r="A207" s="276"/>
      <c r="B207" s="278"/>
      <c r="C207" s="310"/>
      <c r="D207" s="320"/>
      <c r="E207" s="321"/>
      <c r="F207" s="265"/>
      <c r="G207" s="265"/>
    </row>
    <row r="208" spans="1:7" x14ac:dyDescent="0.3">
      <c r="A208" s="276"/>
      <c r="B208" s="322"/>
      <c r="C208" s="323"/>
      <c r="D208" s="324"/>
      <c r="E208" s="321"/>
      <c r="F208" s="325"/>
      <c r="G208" s="325"/>
    </row>
    <row r="209" spans="1:7" x14ac:dyDescent="0.3">
      <c r="A209" s="300"/>
      <c r="B209" s="300"/>
      <c r="C209" s="300"/>
      <c r="D209" s="300"/>
      <c r="E209" s="300"/>
      <c r="F209" s="300"/>
      <c r="G209" s="300"/>
    </row>
    <row r="210" spans="1:7" x14ac:dyDescent="0.3">
      <c r="A210" s="276"/>
      <c r="B210" s="276"/>
      <c r="C210" s="264"/>
      <c r="D210" s="276"/>
      <c r="E210" s="276"/>
      <c r="F210" s="305"/>
      <c r="G210" s="305"/>
    </row>
    <row r="211" spans="1:7" x14ac:dyDescent="0.3">
      <c r="A211" s="276"/>
      <c r="B211" s="276"/>
      <c r="C211" s="276"/>
      <c r="D211" s="276"/>
      <c r="E211" s="276"/>
      <c r="F211" s="305"/>
      <c r="G211" s="305"/>
    </row>
    <row r="212" spans="1:7" x14ac:dyDescent="0.3">
      <c r="A212" s="276"/>
      <c r="B212" s="278"/>
      <c r="C212" s="276"/>
      <c r="D212" s="276"/>
      <c r="E212" s="276"/>
      <c r="F212" s="305"/>
      <c r="G212" s="305"/>
    </row>
    <row r="213" spans="1:7" x14ac:dyDescent="0.3">
      <c r="A213" s="276"/>
      <c r="B213" s="276"/>
      <c r="C213" s="310"/>
      <c r="D213" s="320"/>
      <c r="E213" s="276"/>
      <c r="F213" s="265"/>
      <c r="G213" s="265"/>
    </row>
    <row r="214" spans="1:7" x14ac:dyDescent="0.3">
      <c r="A214" s="276"/>
      <c r="B214" s="276"/>
      <c r="C214" s="310"/>
      <c r="D214" s="320"/>
      <c r="E214" s="276"/>
      <c r="F214" s="265"/>
      <c r="G214" s="265"/>
    </row>
    <row r="215" spans="1:7" x14ac:dyDescent="0.3">
      <c r="A215" s="276"/>
      <c r="B215" s="276"/>
      <c r="C215" s="310"/>
      <c r="D215" s="320"/>
      <c r="E215" s="276"/>
      <c r="F215" s="265"/>
      <c r="G215" s="265"/>
    </row>
    <row r="216" spans="1:7" x14ac:dyDescent="0.3">
      <c r="A216" s="276"/>
      <c r="B216" s="276"/>
      <c r="C216" s="310"/>
      <c r="D216" s="320"/>
      <c r="E216" s="276"/>
      <c r="F216" s="265"/>
      <c r="G216" s="265"/>
    </row>
    <row r="217" spans="1:7" x14ac:dyDescent="0.3">
      <c r="A217" s="276"/>
      <c r="B217" s="276"/>
      <c r="C217" s="310"/>
      <c r="D217" s="320"/>
      <c r="E217" s="276"/>
      <c r="F217" s="265"/>
      <c r="G217" s="265"/>
    </row>
    <row r="218" spans="1:7" x14ac:dyDescent="0.3">
      <c r="A218" s="276"/>
      <c r="B218" s="276"/>
      <c r="C218" s="310"/>
      <c r="D218" s="320"/>
      <c r="E218" s="276"/>
      <c r="F218" s="265"/>
      <c r="G218" s="265"/>
    </row>
    <row r="219" spans="1:7" x14ac:dyDescent="0.3">
      <c r="A219" s="276"/>
      <c r="B219" s="276"/>
      <c r="C219" s="310"/>
      <c r="D219" s="320"/>
      <c r="E219" s="276"/>
      <c r="F219" s="265"/>
      <c r="G219" s="265"/>
    </row>
    <row r="220" spans="1:7" x14ac:dyDescent="0.3">
      <c r="A220" s="276"/>
      <c r="B220" s="276"/>
      <c r="C220" s="310"/>
      <c r="D220" s="320"/>
      <c r="E220" s="276"/>
      <c r="F220" s="265"/>
      <c r="G220" s="265"/>
    </row>
    <row r="221" spans="1:7" x14ac:dyDescent="0.3">
      <c r="A221" s="276"/>
      <c r="B221" s="322"/>
      <c r="C221" s="310"/>
      <c r="D221" s="320"/>
      <c r="E221" s="276"/>
      <c r="F221" s="265"/>
      <c r="G221" s="265"/>
    </row>
    <row r="222" spans="1:7" x14ac:dyDescent="0.3">
      <c r="A222" s="276"/>
      <c r="B222" s="306"/>
      <c r="C222" s="310"/>
      <c r="D222" s="320"/>
      <c r="E222" s="276"/>
      <c r="F222" s="265"/>
      <c r="G222" s="265"/>
    </row>
    <row r="223" spans="1:7" x14ac:dyDescent="0.3">
      <c r="A223" s="276"/>
      <c r="B223" s="306"/>
      <c r="C223" s="310"/>
      <c r="D223" s="320"/>
      <c r="E223" s="276"/>
      <c r="F223" s="265"/>
      <c r="G223" s="265"/>
    </row>
    <row r="224" spans="1:7" x14ac:dyDescent="0.3">
      <c r="A224" s="276"/>
      <c r="B224" s="306"/>
      <c r="C224" s="310"/>
      <c r="D224" s="320"/>
      <c r="E224" s="276"/>
      <c r="F224" s="265"/>
      <c r="G224" s="265"/>
    </row>
    <row r="225" spans="1:7" x14ac:dyDescent="0.3">
      <c r="A225" s="276"/>
      <c r="B225" s="306"/>
      <c r="C225" s="310"/>
      <c r="D225" s="320"/>
      <c r="E225" s="276"/>
      <c r="F225" s="265"/>
      <c r="G225" s="265"/>
    </row>
    <row r="226" spans="1:7" x14ac:dyDescent="0.3">
      <c r="A226" s="276"/>
      <c r="B226" s="306"/>
      <c r="C226" s="310"/>
      <c r="D226" s="320"/>
      <c r="E226" s="276"/>
      <c r="F226" s="265"/>
      <c r="G226" s="265"/>
    </row>
    <row r="227" spans="1:7" x14ac:dyDescent="0.3">
      <c r="A227" s="276"/>
      <c r="B227" s="306"/>
      <c r="C227" s="310"/>
      <c r="D227" s="320"/>
      <c r="E227" s="276"/>
      <c r="F227" s="265"/>
      <c r="G227" s="265"/>
    </row>
    <row r="228" spans="1:7" x14ac:dyDescent="0.3">
      <c r="A228" s="276"/>
      <c r="B228" s="306"/>
      <c r="C228" s="276"/>
      <c r="D228" s="276"/>
      <c r="E228" s="276"/>
      <c r="F228" s="265"/>
      <c r="G228" s="265"/>
    </row>
    <row r="229" spans="1:7" x14ac:dyDescent="0.3">
      <c r="A229" s="276"/>
      <c r="B229" s="306"/>
      <c r="C229" s="276"/>
      <c r="D229" s="276"/>
      <c r="E229" s="276"/>
      <c r="F229" s="265"/>
      <c r="G229" s="265"/>
    </row>
    <row r="230" spans="1:7" x14ac:dyDescent="0.3">
      <c r="A230" s="276"/>
      <c r="B230" s="306"/>
      <c r="C230" s="276"/>
      <c r="D230" s="276"/>
      <c r="E230" s="276"/>
      <c r="F230" s="265"/>
      <c r="G230" s="265"/>
    </row>
    <row r="231" spans="1:7" x14ac:dyDescent="0.3">
      <c r="A231" s="300"/>
      <c r="B231" s="300"/>
      <c r="C231" s="300"/>
      <c r="D231" s="300"/>
      <c r="E231" s="300"/>
      <c r="F231" s="300"/>
      <c r="G231" s="300"/>
    </row>
    <row r="232" spans="1:7" x14ac:dyDescent="0.3">
      <c r="A232" s="276"/>
      <c r="B232" s="276"/>
      <c r="C232" s="264"/>
      <c r="D232" s="276"/>
      <c r="E232" s="276"/>
      <c r="F232" s="305"/>
      <c r="G232" s="305"/>
    </row>
    <row r="233" spans="1:7" x14ac:dyDescent="0.3">
      <c r="A233" s="276"/>
      <c r="B233" s="276"/>
      <c r="C233" s="276"/>
      <c r="D233" s="276"/>
      <c r="E233" s="276"/>
      <c r="F233" s="305"/>
      <c r="G233" s="305"/>
    </row>
    <row r="234" spans="1:7" x14ac:dyDescent="0.3">
      <c r="A234" s="276"/>
      <c r="B234" s="278"/>
      <c r="C234" s="276"/>
      <c r="D234" s="276"/>
      <c r="E234" s="276"/>
      <c r="F234" s="305"/>
      <c r="G234" s="305"/>
    </row>
    <row r="235" spans="1:7" x14ac:dyDescent="0.3">
      <c r="A235" s="276"/>
      <c r="B235" s="276"/>
      <c r="C235" s="310"/>
      <c r="D235" s="320"/>
      <c r="E235" s="276"/>
      <c r="F235" s="265"/>
      <c r="G235" s="265"/>
    </row>
    <row r="236" spans="1:7" x14ac:dyDescent="0.3">
      <c r="A236" s="276"/>
      <c r="B236" s="276"/>
      <c r="C236" s="310"/>
      <c r="D236" s="320"/>
      <c r="E236" s="276"/>
      <c r="F236" s="265"/>
      <c r="G236" s="265"/>
    </row>
    <row r="237" spans="1:7" x14ac:dyDescent="0.3">
      <c r="A237" s="276"/>
      <c r="B237" s="276"/>
      <c r="C237" s="310"/>
      <c r="D237" s="320"/>
      <c r="E237" s="276"/>
      <c r="F237" s="265"/>
      <c r="G237" s="265"/>
    </row>
    <row r="238" spans="1:7" x14ac:dyDescent="0.3">
      <c r="A238" s="276"/>
      <c r="B238" s="276"/>
      <c r="C238" s="310"/>
      <c r="D238" s="320"/>
      <c r="E238" s="276"/>
      <c r="F238" s="265"/>
      <c r="G238" s="265"/>
    </row>
    <row r="239" spans="1:7" x14ac:dyDescent="0.3">
      <c r="A239" s="276"/>
      <c r="B239" s="276"/>
      <c r="C239" s="310"/>
      <c r="D239" s="320"/>
      <c r="E239" s="276"/>
      <c r="F239" s="265"/>
      <c r="G239" s="265"/>
    </row>
    <row r="240" spans="1:7" x14ac:dyDescent="0.3">
      <c r="A240" s="276"/>
      <c r="B240" s="276"/>
      <c r="C240" s="310"/>
      <c r="D240" s="320"/>
      <c r="E240" s="276"/>
      <c r="F240" s="265"/>
      <c r="G240" s="265"/>
    </row>
    <row r="241" spans="1:7" x14ac:dyDescent="0.3">
      <c r="A241" s="276"/>
      <c r="B241" s="276"/>
      <c r="C241" s="310"/>
      <c r="D241" s="320"/>
      <c r="E241" s="276"/>
      <c r="F241" s="265"/>
      <c r="G241" s="265"/>
    </row>
    <row r="242" spans="1:7" x14ac:dyDescent="0.3">
      <c r="A242" s="276"/>
      <c r="B242" s="276"/>
      <c r="C242" s="310"/>
      <c r="D242" s="320"/>
      <c r="E242" s="276"/>
      <c r="F242" s="265"/>
      <c r="G242" s="265"/>
    </row>
    <row r="243" spans="1:7" x14ac:dyDescent="0.3">
      <c r="A243" s="276"/>
      <c r="B243" s="322"/>
      <c r="C243" s="310"/>
      <c r="D243" s="320"/>
      <c r="E243" s="276"/>
      <c r="F243" s="265"/>
      <c r="G243" s="265"/>
    </row>
    <row r="244" spans="1:7" x14ac:dyDescent="0.3">
      <c r="A244" s="276"/>
      <c r="B244" s="306"/>
      <c r="C244" s="310"/>
      <c r="D244" s="320"/>
      <c r="E244" s="276"/>
      <c r="F244" s="265"/>
      <c r="G244" s="265"/>
    </row>
    <row r="245" spans="1:7" x14ac:dyDescent="0.3">
      <c r="A245" s="276"/>
      <c r="B245" s="306"/>
      <c r="C245" s="310"/>
      <c r="D245" s="320"/>
      <c r="E245" s="276"/>
      <c r="F245" s="265"/>
      <c r="G245" s="265"/>
    </row>
    <row r="246" spans="1:7" x14ac:dyDescent="0.3">
      <c r="A246" s="276"/>
      <c r="B246" s="306"/>
      <c r="C246" s="310"/>
      <c r="D246" s="320"/>
      <c r="E246" s="276"/>
      <c r="F246" s="265"/>
      <c r="G246" s="265"/>
    </row>
    <row r="247" spans="1:7" x14ac:dyDescent="0.3">
      <c r="A247" s="276"/>
      <c r="B247" s="306"/>
      <c r="C247" s="310"/>
      <c r="D247" s="320"/>
      <c r="E247" s="276"/>
      <c r="F247" s="265"/>
      <c r="G247" s="265"/>
    </row>
    <row r="248" spans="1:7" x14ac:dyDescent="0.3">
      <c r="A248" s="276"/>
      <c r="B248" s="306"/>
      <c r="C248" s="310"/>
      <c r="D248" s="320"/>
      <c r="E248" s="276"/>
      <c r="F248" s="265"/>
      <c r="G248" s="265"/>
    </row>
    <row r="249" spans="1:7" x14ac:dyDescent="0.3">
      <c r="A249" s="276"/>
      <c r="B249" s="306"/>
      <c r="C249" s="310"/>
      <c r="D249" s="320"/>
      <c r="E249" s="276"/>
      <c r="F249" s="265"/>
      <c r="G249" s="265"/>
    </row>
    <row r="250" spans="1:7" x14ac:dyDescent="0.3">
      <c r="A250" s="276"/>
      <c r="B250" s="306"/>
      <c r="C250" s="276"/>
      <c r="D250" s="276"/>
      <c r="E250" s="276"/>
      <c r="F250" s="326"/>
      <c r="G250" s="326"/>
    </row>
    <row r="251" spans="1:7" x14ac:dyDescent="0.3">
      <c r="A251" s="276"/>
      <c r="B251" s="306"/>
      <c r="C251" s="276"/>
      <c r="D251" s="276"/>
      <c r="E251" s="276"/>
      <c r="F251" s="326"/>
      <c r="G251" s="326"/>
    </row>
    <row r="252" spans="1:7" x14ac:dyDescent="0.3">
      <c r="A252" s="276"/>
      <c r="B252" s="306"/>
      <c r="C252" s="276"/>
      <c r="D252" s="276"/>
      <c r="E252" s="276"/>
      <c r="F252" s="326"/>
      <c r="G252" s="326"/>
    </row>
    <row r="253" spans="1:7" x14ac:dyDescent="0.3">
      <c r="A253" s="300"/>
      <c r="B253" s="300"/>
      <c r="C253" s="300"/>
      <c r="D253" s="300"/>
      <c r="E253" s="300"/>
      <c r="F253" s="300"/>
      <c r="G253" s="300"/>
    </row>
    <row r="254" spans="1:7" x14ac:dyDescent="0.3">
      <c r="A254" s="276"/>
      <c r="B254" s="276"/>
      <c r="C254" s="264"/>
      <c r="D254" s="276"/>
      <c r="E254" s="321"/>
      <c r="F254" s="321"/>
      <c r="G254" s="321"/>
    </row>
    <row r="255" spans="1:7" x14ac:dyDescent="0.3">
      <c r="A255" s="276"/>
      <c r="B255" s="276"/>
      <c r="C255" s="264"/>
      <c r="D255" s="276"/>
      <c r="E255" s="321"/>
      <c r="F255" s="321"/>
      <c r="G255" s="275"/>
    </row>
    <row r="256" spans="1:7" x14ac:dyDescent="0.3">
      <c r="A256" s="276"/>
      <c r="B256" s="276"/>
      <c r="C256" s="264"/>
      <c r="D256" s="276"/>
      <c r="E256" s="321"/>
      <c r="F256" s="321"/>
      <c r="G256" s="275"/>
    </row>
    <row r="257" spans="1:7" x14ac:dyDescent="0.3">
      <c r="A257" s="276"/>
      <c r="B257" s="278"/>
      <c r="C257" s="264"/>
      <c r="D257" s="277"/>
      <c r="E257" s="277"/>
      <c r="F257" s="286"/>
      <c r="G257" s="286"/>
    </row>
    <row r="258" spans="1:7" x14ac:dyDescent="0.3">
      <c r="A258" s="276"/>
      <c r="B258" s="276"/>
      <c r="C258" s="264"/>
      <c r="D258" s="276"/>
      <c r="E258" s="321"/>
      <c r="F258" s="321"/>
      <c r="G258" s="275"/>
    </row>
    <row r="259" spans="1:7" x14ac:dyDescent="0.3">
      <c r="A259" s="276"/>
      <c r="B259" s="306"/>
      <c r="C259" s="264"/>
      <c r="D259" s="276"/>
      <c r="E259" s="321"/>
      <c r="F259" s="321"/>
      <c r="G259" s="275"/>
    </row>
    <row r="260" spans="1:7" x14ac:dyDescent="0.3">
      <c r="A260" s="276"/>
      <c r="B260" s="306"/>
      <c r="C260" s="327"/>
      <c r="D260" s="276"/>
      <c r="E260" s="321"/>
      <c r="F260" s="321"/>
      <c r="G260" s="275"/>
    </row>
    <row r="261" spans="1:7" x14ac:dyDescent="0.3">
      <c r="A261" s="276"/>
      <c r="B261" s="306"/>
      <c r="C261" s="264"/>
      <c r="D261" s="276"/>
      <c r="E261" s="321"/>
      <c r="F261" s="321"/>
      <c r="G261" s="275"/>
    </row>
    <row r="262" spans="1:7" x14ac:dyDescent="0.3">
      <c r="A262" s="276"/>
      <c r="B262" s="306"/>
      <c r="C262" s="264"/>
      <c r="D262" s="276"/>
      <c r="E262" s="321"/>
      <c r="F262" s="321"/>
      <c r="G262" s="275"/>
    </row>
    <row r="263" spans="1:7" x14ac:dyDescent="0.3">
      <c r="A263" s="276"/>
      <c r="B263" s="306"/>
      <c r="C263" s="264"/>
      <c r="D263" s="276"/>
      <c r="E263" s="321"/>
      <c r="F263" s="321"/>
      <c r="G263" s="275"/>
    </row>
    <row r="264" spans="1:7" x14ac:dyDescent="0.3">
      <c r="A264" s="276"/>
      <c r="B264" s="306"/>
      <c r="C264" s="264"/>
      <c r="D264" s="276"/>
      <c r="E264" s="321"/>
      <c r="F264" s="321"/>
      <c r="G264" s="275"/>
    </row>
    <row r="265" spans="1:7" x14ac:dyDescent="0.3">
      <c r="A265" s="276"/>
      <c r="B265" s="306"/>
      <c r="C265" s="264"/>
      <c r="D265" s="276"/>
      <c r="E265" s="321"/>
      <c r="F265" s="321"/>
      <c r="G265" s="275"/>
    </row>
    <row r="266" spans="1:7" x14ac:dyDescent="0.3">
      <c r="A266" s="276"/>
      <c r="B266" s="306"/>
      <c r="C266" s="264"/>
      <c r="D266" s="276"/>
      <c r="E266" s="321"/>
      <c r="F266" s="321"/>
      <c r="G266" s="275"/>
    </row>
    <row r="267" spans="1:7" x14ac:dyDescent="0.3">
      <c r="A267" s="276"/>
      <c r="B267" s="306"/>
      <c r="C267" s="264"/>
      <c r="D267" s="276"/>
      <c r="E267" s="321"/>
      <c r="F267" s="321"/>
      <c r="G267" s="275"/>
    </row>
    <row r="268" spans="1:7" x14ac:dyDescent="0.3">
      <c r="A268" s="276"/>
      <c r="B268" s="306"/>
      <c r="C268" s="264"/>
      <c r="D268" s="276"/>
      <c r="E268" s="321"/>
      <c r="F268" s="321"/>
      <c r="G268" s="275"/>
    </row>
    <row r="269" spans="1:7" x14ac:dyDescent="0.3">
      <c r="A269" s="276"/>
      <c r="B269" s="306"/>
      <c r="C269" s="264"/>
      <c r="D269" s="276"/>
      <c r="E269" s="321"/>
      <c r="F269" s="321"/>
      <c r="G269" s="275"/>
    </row>
    <row r="270" spans="1:7" x14ac:dyDescent="0.3">
      <c r="A270" s="300"/>
      <c r="B270" s="300"/>
      <c r="C270" s="300"/>
      <c r="D270" s="300"/>
      <c r="E270" s="300"/>
      <c r="F270" s="300"/>
      <c r="G270" s="300"/>
    </row>
    <row r="271" spans="1:7" x14ac:dyDescent="0.3">
      <c r="A271" s="276"/>
      <c r="B271" s="276"/>
      <c r="C271" s="264"/>
      <c r="D271" s="276"/>
      <c r="E271" s="275"/>
      <c r="F271" s="275"/>
      <c r="G271" s="275"/>
    </row>
    <row r="272" spans="1:7" x14ac:dyDescent="0.3">
      <c r="A272" s="276"/>
      <c r="B272" s="276"/>
      <c r="C272" s="264"/>
      <c r="D272" s="276"/>
      <c r="E272" s="275"/>
      <c r="F272" s="275"/>
      <c r="G272" s="275"/>
    </row>
    <row r="273" spans="1:7" x14ac:dyDescent="0.3">
      <c r="A273" s="276"/>
      <c r="B273" s="276"/>
      <c r="C273" s="264"/>
      <c r="D273" s="276"/>
      <c r="E273" s="275"/>
      <c r="F273" s="275"/>
      <c r="G273" s="275"/>
    </row>
    <row r="274" spans="1:7" x14ac:dyDescent="0.3">
      <c r="A274" s="276"/>
      <c r="B274" s="276"/>
      <c r="C274" s="264"/>
      <c r="D274" s="276"/>
      <c r="E274" s="275"/>
      <c r="F274" s="275"/>
      <c r="G274" s="275"/>
    </row>
    <row r="275" spans="1:7" x14ac:dyDescent="0.3">
      <c r="A275" s="276"/>
      <c r="B275" s="276"/>
      <c r="C275" s="264"/>
      <c r="D275" s="276"/>
      <c r="E275" s="275"/>
      <c r="F275" s="275"/>
      <c r="G275" s="275"/>
    </row>
    <row r="276" spans="1:7" x14ac:dyDescent="0.3">
      <c r="A276" s="276"/>
      <c r="B276" s="276"/>
      <c r="C276" s="264"/>
      <c r="D276" s="276"/>
      <c r="E276" s="275"/>
      <c r="F276" s="275"/>
      <c r="G276" s="275"/>
    </row>
    <row r="277" spans="1:7" x14ac:dyDescent="0.3">
      <c r="A277" s="300"/>
      <c r="B277" s="300"/>
      <c r="C277" s="300"/>
      <c r="D277" s="300"/>
      <c r="E277" s="300"/>
      <c r="F277" s="300"/>
      <c r="G277" s="300"/>
    </row>
    <row r="278" spans="1:7" x14ac:dyDescent="0.3">
      <c r="A278" s="276"/>
      <c r="B278" s="278"/>
      <c r="C278" s="276"/>
      <c r="D278" s="276"/>
      <c r="E278" s="279"/>
      <c r="F278" s="279"/>
      <c r="G278" s="279"/>
    </row>
    <row r="279" spans="1:7" x14ac:dyDescent="0.3">
      <c r="A279" s="276"/>
      <c r="B279" s="278"/>
      <c r="C279" s="276"/>
      <c r="D279" s="276"/>
      <c r="E279" s="279"/>
      <c r="F279" s="279"/>
      <c r="G279" s="279"/>
    </row>
    <row r="280" spans="1:7" x14ac:dyDescent="0.3">
      <c r="A280" s="276"/>
      <c r="B280" s="278"/>
      <c r="C280" s="276"/>
      <c r="D280" s="276"/>
      <c r="E280" s="279"/>
      <c r="F280" s="279"/>
      <c r="G280" s="279"/>
    </row>
    <row r="281" spans="1:7" x14ac:dyDescent="0.3">
      <c r="A281" s="276"/>
      <c r="B281" s="278"/>
      <c r="C281" s="276"/>
      <c r="D281" s="276"/>
      <c r="E281" s="279"/>
      <c r="F281" s="279"/>
      <c r="G281" s="279"/>
    </row>
    <row r="282" spans="1:7" x14ac:dyDescent="0.3">
      <c r="A282" s="276"/>
      <c r="B282" s="278"/>
      <c r="C282" s="276"/>
      <c r="D282" s="276"/>
      <c r="E282" s="279"/>
      <c r="F282" s="279"/>
      <c r="G282" s="279"/>
    </row>
    <row r="283" spans="1:7" x14ac:dyDescent="0.3">
      <c r="A283" s="276"/>
      <c r="B283" s="278"/>
      <c r="C283" s="276"/>
      <c r="D283" s="276"/>
      <c r="E283" s="279"/>
      <c r="F283" s="279"/>
      <c r="G283" s="279"/>
    </row>
    <row r="284" spans="1:7" x14ac:dyDescent="0.3">
      <c r="A284" s="276"/>
      <c r="B284" s="278"/>
      <c r="C284" s="276"/>
      <c r="D284" s="276"/>
      <c r="E284" s="279"/>
      <c r="F284" s="279"/>
      <c r="G284" s="279"/>
    </row>
    <row r="285" spans="1:7" x14ac:dyDescent="0.3">
      <c r="A285" s="276"/>
      <c r="B285" s="278"/>
      <c r="C285" s="276"/>
      <c r="D285" s="276"/>
      <c r="E285" s="279"/>
      <c r="F285" s="279"/>
      <c r="G285" s="279"/>
    </row>
    <row r="286" spans="1:7" x14ac:dyDescent="0.3">
      <c r="A286" s="276"/>
      <c r="B286" s="278"/>
      <c r="C286" s="276"/>
      <c r="D286" s="276"/>
      <c r="E286" s="279"/>
      <c r="F286" s="279"/>
      <c r="G286" s="279"/>
    </row>
    <row r="287" spans="1:7" x14ac:dyDescent="0.3">
      <c r="A287" s="276"/>
      <c r="B287" s="278"/>
      <c r="C287" s="276"/>
      <c r="D287" s="276"/>
      <c r="E287" s="279"/>
      <c r="F287" s="279"/>
      <c r="G287" s="279"/>
    </row>
    <row r="288" spans="1:7" x14ac:dyDescent="0.3">
      <c r="A288" s="276"/>
      <c r="B288" s="278"/>
      <c r="C288" s="276"/>
      <c r="D288" s="276"/>
      <c r="E288" s="279"/>
      <c r="F288" s="279"/>
      <c r="G288" s="279"/>
    </row>
    <row r="289" spans="1:7" x14ac:dyDescent="0.3">
      <c r="A289" s="276"/>
      <c r="B289" s="278"/>
      <c r="C289" s="276"/>
      <c r="D289" s="276"/>
      <c r="E289" s="279"/>
      <c r="F289" s="279"/>
      <c r="G289" s="279"/>
    </row>
    <row r="290" spans="1:7" x14ac:dyDescent="0.3">
      <c r="A290" s="276"/>
      <c r="B290" s="278"/>
      <c r="C290" s="276"/>
      <c r="D290" s="276"/>
      <c r="E290" s="279"/>
      <c r="F290" s="279"/>
      <c r="G290" s="279"/>
    </row>
    <row r="291" spans="1:7" x14ac:dyDescent="0.3">
      <c r="A291" s="276"/>
      <c r="B291" s="278"/>
      <c r="C291" s="276"/>
      <c r="D291" s="276"/>
      <c r="E291" s="279"/>
      <c r="F291" s="279"/>
      <c r="G291" s="279"/>
    </row>
    <row r="292" spans="1:7" x14ac:dyDescent="0.3">
      <c r="A292" s="276"/>
      <c r="B292" s="278"/>
      <c r="C292" s="276"/>
      <c r="D292" s="276"/>
      <c r="E292" s="279"/>
      <c r="F292" s="279"/>
      <c r="G292" s="279"/>
    </row>
    <row r="293" spans="1:7" x14ac:dyDescent="0.3">
      <c r="A293" s="276"/>
      <c r="B293" s="278"/>
      <c r="C293" s="276"/>
      <c r="D293" s="276"/>
      <c r="E293" s="279"/>
      <c r="F293" s="279"/>
      <c r="G293" s="279"/>
    </row>
    <row r="294" spans="1:7" x14ac:dyDescent="0.3">
      <c r="A294" s="276"/>
      <c r="B294" s="278"/>
      <c r="C294" s="276"/>
      <c r="D294" s="276"/>
      <c r="E294" s="279"/>
      <c r="F294" s="279"/>
      <c r="G294" s="279"/>
    </row>
    <row r="295" spans="1:7" x14ac:dyDescent="0.3">
      <c r="A295" s="276"/>
      <c r="B295" s="278"/>
      <c r="C295" s="276"/>
      <c r="D295" s="276"/>
      <c r="E295" s="279"/>
      <c r="F295" s="279"/>
      <c r="G295" s="279"/>
    </row>
    <row r="296" spans="1:7" x14ac:dyDescent="0.3">
      <c r="A296" s="276"/>
      <c r="B296" s="278"/>
      <c r="C296" s="276"/>
      <c r="D296" s="276"/>
      <c r="E296" s="279"/>
      <c r="F296" s="279"/>
      <c r="G296" s="279"/>
    </row>
    <row r="297" spans="1:7" x14ac:dyDescent="0.3">
      <c r="A297" s="276"/>
      <c r="B297" s="278"/>
      <c r="C297" s="276"/>
      <c r="D297" s="276"/>
      <c r="E297" s="279"/>
      <c r="F297" s="279"/>
      <c r="G297" s="279"/>
    </row>
    <row r="298" spans="1:7" x14ac:dyDescent="0.3">
      <c r="A298" s="276"/>
      <c r="B298" s="278"/>
      <c r="C298" s="276"/>
      <c r="D298" s="276"/>
      <c r="E298" s="279"/>
      <c r="F298" s="279"/>
      <c r="G298" s="279"/>
    </row>
    <row r="299" spans="1:7" x14ac:dyDescent="0.3">
      <c r="A299" s="276"/>
      <c r="B299" s="278"/>
      <c r="C299" s="276"/>
      <c r="D299" s="276"/>
      <c r="E299" s="279"/>
      <c r="F299" s="279"/>
      <c r="G299" s="279"/>
    </row>
    <row r="300" spans="1:7" x14ac:dyDescent="0.3">
      <c r="A300" s="300"/>
      <c r="B300" s="300"/>
      <c r="C300" s="300"/>
      <c r="D300" s="300"/>
      <c r="E300" s="300"/>
      <c r="F300" s="300"/>
      <c r="G300" s="300"/>
    </row>
    <row r="301" spans="1:7" x14ac:dyDescent="0.3">
      <c r="A301" s="276"/>
      <c r="B301" s="278"/>
      <c r="C301" s="276"/>
      <c r="D301" s="276"/>
      <c r="E301" s="279"/>
      <c r="F301" s="279"/>
      <c r="G301" s="279"/>
    </row>
    <row r="302" spans="1:7" x14ac:dyDescent="0.3">
      <c r="A302" s="276"/>
      <c r="B302" s="278"/>
      <c r="C302" s="276"/>
      <c r="D302" s="276"/>
      <c r="E302" s="279"/>
      <c r="F302" s="279"/>
      <c r="G302" s="279"/>
    </row>
    <row r="303" spans="1:7" x14ac:dyDescent="0.3">
      <c r="A303" s="276"/>
      <c r="B303" s="278"/>
      <c r="C303" s="276"/>
      <c r="D303" s="276"/>
      <c r="E303" s="279"/>
      <c r="F303" s="279"/>
      <c r="G303" s="279"/>
    </row>
    <row r="304" spans="1:7" x14ac:dyDescent="0.3">
      <c r="A304" s="276"/>
      <c r="B304" s="278"/>
      <c r="C304" s="276"/>
      <c r="D304" s="276"/>
      <c r="E304" s="279"/>
      <c r="F304" s="279"/>
      <c r="G304" s="279"/>
    </row>
    <row r="305" spans="1:7" x14ac:dyDescent="0.3">
      <c r="A305" s="276"/>
      <c r="B305" s="278"/>
      <c r="C305" s="276"/>
      <c r="D305" s="276"/>
      <c r="E305" s="279"/>
      <c r="F305" s="279"/>
      <c r="G305" s="279"/>
    </row>
    <row r="306" spans="1:7" x14ac:dyDescent="0.3">
      <c r="A306" s="276"/>
      <c r="B306" s="278"/>
      <c r="C306" s="276"/>
      <c r="D306" s="276"/>
      <c r="E306" s="279"/>
      <c r="F306" s="279"/>
      <c r="G306" s="279"/>
    </row>
    <row r="307" spans="1:7" x14ac:dyDescent="0.3">
      <c r="A307" s="276"/>
      <c r="B307" s="278"/>
      <c r="C307" s="276"/>
      <c r="D307" s="276"/>
      <c r="E307" s="279"/>
      <c r="F307" s="279"/>
      <c r="G307" s="279"/>
    </row>
    <row r="308" spans="1:7" x14ac:dyDescent="0.3">
      <c r="A308" s="276"/>
      <c r="B308" s="278"/>
      <c r="C308" s="276"/>
      <c r="D308" s="276"/>
      <c r="E308" s="279"/>
      <c r="F308" s="279"/>
      <c r="G308" s="279"/>
    </row>
    <row r="309" spans="1:7" x14ac:dyDescent="0.3">
      <c r="A309" s="276"/>
      <c r="B309" s="278"/>
      <c r="C309" s="276"/>
      <c r="D309" s="276"/>
      <c r="E309" s="279"/>
      <c r="F309" s="279"/>
      <c r="G309" s="279"/>
    </row>
    <row r="310" spans="1:7" x14ac:dyDescent="0.3">
      <c r="A310" s="276"/>
      <c r="B310" s="278"/>
      <c r="C310" s="276"/>
      <c r="D310" s="276"/>
      <c r="E310" s="279"/>
      <c r="F310" s="279"/>
      <c r="G310" s="279"/>
    </row>
    <row r="311" spans="1:7" x14ac:dyDescent="0.3">
      <c r="A311" s="276"/>
      <c r="B311" s="278"/>
      <c r="C311" s="276"/>
      <c r="D311" s="276"/>
      <c r="E311" s="279"/>
      <c r="F311" s="279"/>
      <c r="G311" s="279"/>
    </row>
    <row r="312" spans="1:7" x14ac:dyDescent="0.3">
      <c r="A312" s="276"/>
      <c r="B312" s="278"/>
      <c r="C312" s="276"/>
      <c r="D312" s="276"/>
      <c r="E312" s="279"/>
      <c r="F312" s="279"/>
      <c r="G312" s="279"/>
    </row>
    <row r="313" spans="1:7" x14ac:dyDescent="0.3">
      <c r="A313" s="276"/>
      <c r="B313" s="278"/>
      <c r="C313" s="276"/>
      <c r="D313" s="276"/>
      <c r="E313" s="279"/>
      <c r="F313" s="279"/>
      <c r="G313" s="279"/>
    </row>
    <row r="314" spans="1:7" x14ac:dyDescent="0.3">
      <c r="A314" s="300"/>
      <c r="B314" s="300"/>
      <c r="C314" s="300"/>
      <c r="D314" s="300"/>
      <c r="E314" s="300"/>
      <c r="F314" s="300"/>
      <c r="G314" s="300"/>
    </row>
    <row r="315" spans="1:7" x14ac:dyDescent="0.3">
      <c r="A315" s="276"/>
      <c r="B315" s="278"/>
      <c r="C315" s="276"/>
      <c r="D315" s="276"/>
      <c r="E315" s="279"/>
      <c r="F315" s="279"/>
      <c r="G315" s="279"/>
    </row>
    <row r="316" spans="1:7" x14ac:dyDescent="0.3">
      <c r="A316" s="276"/>
      <c r="B316" s="274"/>
      <c r="C316" s="276"/>
      <c r="D316" s="276"/>
      <c r="E316" s="279"/>
      <c r="F316" s="279"/>
      <c r="G316" s="279"/>
    </row>
    <row r="317" spans="1:7" x14ac:dyDescent="0.3">
      <c r="A317" s="276"/>
      <c r="B317" s="278"/>
      <c r="C317" s="276"/>
      <c r="D317" s="276"/>
      <c r="E317" s="279"/>
      <c r="F317" s="279"/>
      <c r="G317" s="279"/>
    </row>
    <row r="318" spans="1:7" x14ac:dyDescent="0.3">
      <c r="A318" s="276"/>
      <c r="B318" s="278"/>
      <c r="C318" s="276"/>
      <c r="D318" s="276"/>
      <c r="E318" s="279"/>
      <c r="F318" s="279"/>
      <c r="G318" s="279"/>
    </row>
    <row r="319" spans="1:7" x14ac:dyDescent="0.3">
      <c r="A319" s="276"/>
      <c r="B319" s="278"/>
      <c r="C319" s="276"/>
      <c r="D319" s="276"/>
      <c r="E319" s="279"/>
      <c r="F319" s="279"/>
      <c r="G319" s="279"/>
    </row>
    <row r="320" spans="1:7" x14ac:dyDescent="0.3">
      <c r="A320" s="276"/>
      <c r="B320" s="278"/>
      <c r="C320" s="276"/>
      <c r="D320" s="276"/>
      <c r="E320" s="279"/>
      <c r="F320" s="279"/>
      <c r="G320" s="279"/>
    </row>
    <row r="321" spans="1:7" x14ac:dyDescent="0.3">
      <c r="A321" s="276"/>
      <c r="B321" s="278"/>
      <c r="C321" s="276"/>
      <c r="D321" s="276"/>
      <c r="E321" s="279"/>
      <c r="F321" s="279"/>
      <c r="G321" s="279"/>
    </row>
    <row r="322" spans="1:7" x14ac:dyDescent="0.3">
      <c r="A322" s="276"/>
      <c r="B322" s="278"/>
      <c r="C322" s="276"/>
      <c r="D322" s="276"/>
      <c r="E322" s="279"/>
      <c r="F322" s="279"/>
      <c r="G322" s="279"/>
    </row>
    <row r="323" spans="1:7" x14ac:dyDescent="0.3">
      <c r="A323" s="276"/>
      <c r="B323" s="278"/>
      <c r="C323" s="276"/>
      <c r="D323" s="276"/>
      <c r="E323" s="279"/>
      <c r="F323" s="279"/>
      <c r="G323" s="279"/>
    </row>
    <row r="324" spans="1:7" x14ac:dyDescent="0.3">
      <c r="A324" s="300"/>
      <c r="B324" s="300"/>
      <c r="C324" s="300"/>
      <c r="D324" s="300"/>
      <c r="E324" s="300"/>
      <c r="F324" s="300"/>
      <c r="G324" s="300"/>
    </row>
    <row r="325" spans="1:7" x14ac:dyDescent="0.3">
      <c r="A325" s="276"/>
      <c r="B325" s="278"/>
      <c r="C325" s="276"/>
      <c r="D325" s="276"/>
      <c r="E325" s="279"/>
      <c r="F325" s="279"/>
      <c r="G325" s="279"/>
    </row>
    <row r="326" spans="1:7" x14ac:dyDescent="0.3">
      <c r="A326" s="276"/>
      <c r="B326" s="274"/>
      <c r="C326" s="276"/>
      <c r="D326" s="276"/>
      <c r="E326" s="279"/>
      <c r="F326" s="279"/>
      <c r="G326" s="279"/>
    </row>
    <row r="327" spans="1:7" x14ac:dyDescent="0.3">
      <c r="A327" s="276"/>
      <c r="B327" s="278"/>
      <c r="C327" s="276"/>
      <c r="D327" s="276"/>
      <c r="E327" s="279"/>
      <c r="F327" s="279"/>
      <c r="G327" s="279"/>
    </row>
    <row r="328" spans="1:7" x14ac:dyDescent="0.3">
      <c r="A328" s="276"/>
      <c r="B328" s="276"/>
      <c r="C328" s="276"/>
      <c r="D328" s="276"/>
      <c r="E328" s="279"/>
      <c r="F328" s="279"/>
      <c r="G328" s="279"/>
    </row>
    <row r="329" spans="1:7" x14ac:dyDescent="0.3">
      <c r="A329" s="276"/>
      <c r="B329" s="278"/>
      <c r="C329" s="276"/>
      <c r="D329" s="276"/>
      <c r="E329" s="279"/>
      <c r="F329" s="279"/>
      <c r="G329" s="279"/>
    </row>
    <row r="330" spans="1:7" x14ac:dyDescent="0.3">
      <c r="A330" s="276"/>
      <c r="B330" s="276"/>
      <c r="C330" s="264"/>
      <c r="D330" s="276"/>
      <c r="E330" s="275"/>
      <c r="F330" s="275"/>
      <c r="G330" s="275"/>
    </row>
    <row r="331" spans="1:7" x14ac:dyDescent="0.3">
      <c r="A331" s="276"/>
      <c r="B331" s="276"/>
      <c r="C331" s="264"/>
      <c r="D331" s="276"/>
      <c r="E331" s="275"/>
      <c r="F331" s="275"/>
      <c r="G331" s="275"/>
    </row>
    <row r="332" spans="1:7" x14ac:dyDescent="0.3">
      <c r="A332" s="276"/>
      <c r="B332" s="276"/>
      <c r="C332" s="264"/>
      <c r="D332" s="276"/>
      <c r="E332" s="275"/>
      <c r="F332" s="275"/>
      <c r="G332" s="275"/>
    </row>
    <row r="333" spans="1:7" x14ac:dyDescent="0.3">
      <c r="A333" s="276"/>
      <c r="B333" s="276"/>
      <c r="C333" s="264"/>
      <c r="D333" s="276"/>
      <c r="E333" s="275"/>
      <c r="F333" s="275"/>
      <c r="G333" s="275"/>
    </row>
    <row r="334" spans="1:7" x14ac:dyDescent="0.3">
      <c r="A334" s="276"/>
      <c r="B334" s="276"/>
      <c r="C334" s="264"/>
      <c r="D334" s="276"/>
      <c r="E334" s="275"/>
      <c r="F334" s="275"/>
      <c r="G334" s="275"/>
    </row>
    <row r="335" spans="1:7" x14ac:dyDescent="0.3">
      <c r="A335" s="276"/>
      <c r="B335" s="276"/>
      <c r="C335" s="264"/>
      <c r="D335" s="276"/>
      <c r="E335" s="275"/>
      <c r="F335" s="275"/>
      <c r="G335" s="275"/>
    </row>
    <row r="336" spans="1:7" x14ac:dyDescent="0.3">
      <c r="A336" s="276"/>
      <c r="B336" s="276"/>
      <c r="C336" s="264"/>
      <c r="D336" s="276"/>
      <c r="E336" s="275"/>
      <c r="F336" s="275"/>
      <c r="G336" s="275"/>
    </row>
    <row r="337" spans="1:7" x14ac:dyDescent="0.3">
      <c r="A337" s="276"/>
      <c r="B337" s="276"/>
      <c r="C337" s="264"/>
      <c r="D337" s="276"/>
      <c r="E337" s="275"/>
      <c r="F337" s="275"/>
      <c r="G337" s="275"/>
    </row>
    <row r="338" spans="1:7" x14ac:dyDescent="0.3">
      <c r="A338" s="276"/>
      <c r="B338" s="276"/>
      <c r="C338" s="264"/>
      <c r="D338" s="276"/>
      <c r="E338" s="275"/>
      <c r="F338" s="275"/>
      <c r="G338" s="275"/>
    </row>
    <row r="339" spans="1:7" x14ac:dyDescent="0.3">
      <c r="A339" s="276"/>
      <c r="B339" s="276"/>
      <c r="C339" s="264"/>
      <c r="D339" s="276"/>
      <c r="E339" s="275"/>
      <c r="F339" s="275"/>
      <c r="G339" s="275"/>
    </row>
    <row r="340" spans="1:7" x14ac:dyDescent="0.3">
      <c r="A340" s="276"/>
      <c r="B340" s="276"/>
      <c r="C340" s="264"/>
      <c r="D340" s="276"/>
      <c r="E340" s="275"/>
      <c r="F340" s="275"/>
      <c r="G340" s="275"/>
    </row>
    <row r="341" spans="1:7" x14ac:dyDescent="0.3">
      <c r="A341" s="276"/>
      <c r="B341" s="276"/>
      <c r="C341" s="264"/>
      <c r="D341" s="276"/>
      <c r="E341" s="275"/>
      <c r="F341" s="275"/>
      <c r="G341" s="275"/>
    </row>
    <row r="342" spans="1:7" x14ac:dyDescent="0.3">
      <c r="A342" s="276"/>
      <c r="B342" s="276"/>
      <c r="C342" s="264"/>
      <c r="D342" s="276"/>
      <c r="E342" s="275"/>
      <c r="F342" s="275"/>
      <c r="G342" s="275"/>
    </row>
    <row r="343" spans="1:7" x14ac:dyDescent="0.3">
      <c r="A343" s="276"/>
      <c r="B343" s="276"/>
      <c r="C343" s="264"/>
      <c r="D343" s="276"/>
      <c r="E343" s="275"/>
      <c r="F343" s="275"/>
      <c r="G343" s="275"/>
    </row>
    <row r="344" spans="1:7" x14ac:dyDescent="0.3">
      <c r="A344" s="276"/>
      <c r="B344" s="276"/>
      <c r="C344" s="264"/>
      <c r="D344" s="276"/>
      <c r="E344" s="275"/>
      <c r="F344" s="275"/>
      <c r="G344" s="275"/>
    </row>
    <row r="345" spans="1:7" x14ac:dyDescent="0.3">
      <c r="A345" s="276"/>
      <c r="B345" s="276"/>
      <c r="C345" s="264"/>
      <c r="D345" s="276"/>
      <c r="E345" s="275"/>
      <c r="F345" s="275"/>
      <c r="G345" s="275"/>
    </row>
    <row r="346" spans="1:7" x14ac:dyDescent="0.3">
      <c r="A346" s="276"/>
      <c r="B346" s="276"/>
      <c r="C346" s="264"/>
      <c r="D346" s="276"/>
      <c r="E346" s="275"/>
      <c r="F346" s="275"/>
      <c r="G346" s="275"/>
    </row>
    <row r="347" spans="1:7" x14ac:dyDescent="0.3">
      <c r="A347" s="276"/>
      <c r="B347" s="276"/>
      <c r="C347" s="264"/>
      <c r="D347" s="276"/>
      <c r="E347" s="275"/>
      <c r="F347" s="275"/>
      <c r="G347" s="275"/>
    </row>
    <row r="348" spans="1:7" x14ac:dyDescent="0.3">
      <c r="A348" s="276"/>
      <c r="B348" s="276"/>
      <c r="C348" s="264"/>
      <c r="D348" s="276"/>
      <c r="E348" s="275"/>
      <c r="F348" s="275"/>
      <c r="G348" s="275"/>
    </row>
    <row r="349" spans="1:7" x14ac:dyDescent="0.3">
      <c r="A349" s="276"/>
      <c r="B349" s="276"/>
      <c r="C349" s="264"/>
      <c r="D349" s="276"/>
      <c r="E349" s="275"/>
      <c r="F349" s="275"/>
      <c r="G349" s="275"/>
    </row>
    <row r="350" spans="1:7" x14ac:dyDescent="0.3">
      <c r="A350" s="276"/>
      <c r="B350" s="276"/>
      <c r="C350" s="264"/>
      <c r="D350" s="276"/>
      <c r="E350" s="275"/>
      <c r="F350" s="275"/>
      <c r="G350" s="275"/>
    </row>
    <row r="351" spans="1:7" x14ac:dyDescent="0.3">
      <c r="A351" s="276"/>
      <c r="B351" s="276"/>
      <c r="C351" s="264"/>
      <c r="D351" s="276"/>
      <c r="E351" s="275"/>
      <c r="F351" s="275"/>
      <c r="G351" s="275"/>
    </row>
    <row r="352" spans="1:7" x14ac:dyDescent="0.3">
      <c r="A352" s="276"/>
      <c r="B352" s="276"/>
      <c r="C352" s="264"/>
      <c r="D352" s="276"/>
      <c r="E352" s="275"/>
      <c r="F352" s="275"/>
      <c r="G352" s="275"/>
    </row>
    <row r="353" spans="1:7" x14ac:dyDescent="0.3">
      <c r="A353" s="276"/>
      <c r="B353" s="276"/>
      <c r="C353" s="264"/>
      <c r="D353" s="276"/>
      <c r="E353" s="275"/>
      <c r="F353" s="275"/>
      <c r="G353" s="275"/>
    </row>
    <row r="354" spans="1:7" x14ac:dyDescent="0.3">
      <c r="A354" s="276"/>
      <c r="B354" s="276"/>
      <c r="C354" s="264"/>
      <c r="D354" s="276"/>
      <c r="E354" s="275"/>
      <c r="F354" s="275"/>
      <c r="G354" s="275"/>
    </row>
    <row r="355" spans="1:7" x14ac:dyDescent="0.3">
      <c r="A355" s="276"/>
      <c r="B355" s="276"/>
      <c r="C355" s="264"/>
      <c r="D355" s="276"/>
      <c r="E355" s="275"/>
      <c r="F355" s="275"/>
      <c r="G355" s="275"/>
    </row>
    <row r="356" spans="1:7" x14ac:dyDescent="0.3">
      <c r="A356" s="276"/>
      <c r="B356" s="276"/>
      <c r="C356" s="264"/>
      <c r="D356" s="276"/>
      <c r="E356" s="275"/>
      <c r="F356" s="275"/>
      <c r="G356" s="275"/>
    </row>
    <row r="357" spans="1:7" x14ac:dyDescent="0.3">
      <c r="A357" s="276"/>
      <c r="B357" s="276"/>
      <c r="C357" s="264"/>
      <c r="D357" s="276"/>
      <c r="E357" s="275"/>
      <c r="F357" s="275"/>
      <c r="G357" s="275"/>
    </row>
    <row r="358" spans="1:7" x14ac:dyDescent="0.3">
      <c r="A358" s="276"/>
      <c r="B358" s="276"/>
      <c r="C358" s="264"/>
      <c r="D358" s="276"/>
      <c r="E358" s="275"/>
      <c r="F358" s="275"/>
      <c r="G358" s="275"/>
    </row>
    <row r="359" spans="1:7" x14ac:dyDescent="0.3">
      <c r="A359" s="276"/>
      <c r="B359" s="276"/>
      <c r="C359" s="264"/>
      <c r="D359" s="276"/>
      <c r="E359" s="275"/>
      <c r="F359" s="275"/>
      <c r="G359" s="275"/>
    </row>
    <row r="360" spans="1:7" x14ac:dyDescent="0.3">
      <c r="A360" s="276"/>
      <c r="B360" s="276"/>
      <c r="C360" s="264"/>
      <c r="D360" s="276"/>
      <c r="E360" s="275"/>
      <c r="F360" s="275"/>
      <c r="G360" s="275"/>
    </row>
    <row r="361" spans="1:7" x14ac:dyDescent="0.3">
      <c r="A361" s="276"/>
      <c r="B361" s="276"/>
      <c r="C361" s="264"/>
      <c r="D361" s="276"/>
      <c r="E361" s="275"/>
      <c r="F361" s="275"/>
      <c r="G361" s="275"/>
    </row>
    <row r="362" spans="1:7" x14ac:dyDescent="0.3">
      <c r="A362" s="276"/>
      <c r="B362" s="276"/>
      <c r="C362" s="264"/>
      <c r="D362" s="276"/>
      <c r="E362" s="275"/>
      <c r="F362" s="275"/>
      <c r="G362" s="275"/>
    </row>
    <row r="363" spans="1:7" x14ac:dyDescent="0.3">
      <c r="A363" s="276"/>
      <c r="B363" s="276"/>
      <c r="C363" s="264"/>
      <c r="D363" s="276"/>
      <c r="E363" s="275"/>
      <c r="F363" s="275"/>
      <c r="G363" s="275"/>
    </row>
    <row r="364" spans="1:7" x14ac:dyDescent="0.3">
      <c r="A364" s="276"/>
      <c r="B364" s="276"/>
      <c r="C364" s="264"/>
      <c r="D364" s="276"/>
      <c r="E364" s="275"/>
      <c r="F364" s="275"/>
      <c r="G364" s="275"/>
    </row>
    <row r="365" spans="1:7" x14ac:dyDescent="0.3">
      <c r="A365" s="276"/>
      <c r="B365" s="276"/>
      <c r="C365" s="264"/>
      <c r="D365" s="276"/>
      <c r="E365" s="275"/>
      <c r="F365" s="275"/>
      <c r="G365" s="275"/>
    </row>
    <row r="366" spans="1:7" x14ac:dyDescent="0.3">
      <c r="A366" s="276"/>
      <c r="B366" s="276"/>
      <c r="C366" s="264"/>
      <c r="D366" s="276"/>
      <c r="E366" s="275"/>
      <c r="F366" s="275"/>
      <c r="G366" s="275"/>
    </row>
    <row r="367" spans="1:7" x14ac:dyDescent="0.3">
      <c r="A367" s="276"/>
      <c r="B367" s="276"/>
      <c r="C367" s="264"/>
      <c r="D367" s="276"/>
      <c r="E367" s="275"/>
      <c r="F367" s="275"/>
      <c r="G367" s="275"/>
    </row>
    <row r="368" spans="1:7" x14ac:dyDescent="0.3">
      <c r="A368" s="276"/>
      <c r="B368" s="276"/>
      <c r="C368" s="264"/>
      <c r="D368" s="276"/>
      <c r="E368" s="275"/>
      <c r="F368" s="275"/>
      <c r="G368" s="275"/>
    </row>
    <row r="369" spans="1:7" x14ac:dyDescent="0.3">
      <c r="A369" s="276"/>
      <c r="B369" s="276"/>
      <c r="C369" s="264"/>
      <c r="D369" s="276"/>
      <c r="E369" s="275"/>
      <c r="F369" s="275"/>
      <c r="G369" s="275"/>
    </row>
    <row r="370" spans="1:7" x14ac:dyDescent="0.3">
      <c r="A370" s="276"/>
      <c r="B370" s="276"/>
      <c r="C370" s="264"/>
      <c r="D370" s="276"/>
      <c r="E370" s="275"/>
      <c r="F370" s="275"/>
      <c r="G370" s="275"/>
    </row>
    <row r="371" spans="1:7" x14ac:dyDescent="0.3">
      <c r="A371" s="276"/>
      <c r="B371" s="276"/>
      <c r="C371" s="264"/>
      <c r="D371" s="276"/>
      <c r="E371" s="275"/>
      <c r="F371" s="275"/>
      <c r="G371" s="275"/>
    </row>
    <row r="372" spans="1:7" x14ac:dyDescent="0.3">
      <c r="A372" s="276"/>
      <c r="B372" s="276"/>
      <c r="C372" s="264"/>
      <c r="D372" s="276"/>
      <c r="E372" s="275"/>
      <c r="F372" s="275"/>
      <c r="G372" s="275"/>
    </row>
    <row r="373" spans="1:7" x14ac:dyDescent="0.3">
      <c r="A373" s="276"/>
      <c r="B373" s="276"/>
      <c r="C373" s="264"/>
      <c r="D373" s="276"/>
      <c r="E373" s="275"/>
      <c r="F373" s="275"/>
      <c r="G373" s="275"/>
    </row>
    <row r="374" spans="1:7" x14ac:dyDescent="0.3">
      <c r="A374" s="276"/>
      <c r="B374" s="276"/>
      <c r="C374" s="264"/>
      <c r="D374" s="276"/>
      <c r="E374" s="275"/>
      <c r="F374" s="275"/>
      <c r="G374" s="275"/>
    </row>
    <row r="375" spans="1:7" x14ac:dyDescent="0.3">
      <c r="A375" s="276"/>
      <c r="B375" s="276"/>
      <c r="C375" s="264"/>
      <c r="D375" s="276"/>
      <c r="E375" s="275"/>
      <c r="F375" s="275"/>
      <c r="G375" s="275"/>
    </row>
    <row r="376" spans="1:7" x14ac:dyDescent="0.3">
      <c r="A376" s="276"/>
      <c r="B376" s="276"/>
      <c r="C376" s="264"/>
      <c r="D376" s="276"/>
      <c r="E376" s="275"/>
      <c r="F376" s="275"/>
      <c r="G376" s="275"/>
    </row>
    <row r="377" spans="1:7" x14ac:dyDescent="0.3">
      <c r="A377" s="276"/>
      <c r="B377" s="276"/>
      <c r="C377" s="264"/>
      <c r="D377" s="276"/>
      <c r="E377" s="275"/>
      <c r="F377" s="275"/>
      <c r="G377" s="275"/>
    </row>
    <row r="378" spans="1:7" x14ac:dyDescent="0.3">
      <c r="A378" s="276"/>
      <c r="B378" s="276"/>
      <c r="C378" s="264"/>
      <c r="D378" s="276"/>
      <c r="E378" s="275"/>
      <c r="F378" s="275"/>
      <c r="G378" s="275"/>
    </row>
    <row r="379" spans="1:7" x14ac:dyDescent="0.3">
      <c r="A379" s="276"/>
      <c r="B379" s="276"/>
      <c r="C379" s="264"/>
      <c r="D379" s="276"/>
      <c r="E379" s="275"/>
      <c r="F379" s="275"/>
      <c r="G379" s="275"/>
    </row>
    <row r="380" spans="1:7" ht="18" x14ac:dyDescent="0.3">
      <c r="A380" s="316"/>
      <c r="B380" s="317"/>
      <c r="C380" s="316"/>
      <c r="D380" s="316"/>
      <c r="E380" s="316"/>
      <c r="F380" s="316"/>
      <c r="G380" s="316"/>
    </row>
    <row r="381" spans="1:7" x14ac:dyDescent="0.3">
      <c r="A381" s="300"/>
      <c r="B381" s="300"/>
      <c r="C381" s="300"/>
      <c r="D381" s="300"/>
      <c r="E381" s="300"/>
      <c r="F381" s="300"/>
      <c r="G381" s="300"/>
    </row>
    <row r="382" spans="1:7" x14ac:dyDescent="0.3">
      <c r="A382" s="276"/>
      <c r="B382" s="276"/>
      <c r="C382" s="310"/>
      <c r="D382" s="277"/>
      <c r="E382" s="277"/>
      <c r="F382" s="286"/>
      <c r="G382" s="286"/>
    </row>
    <row r="383" spans="1:7" x14ac:dyDescent="0.3">
      <c r="A383" s="277"/>
      <c r="B383" s="276"/>
      <c r="C383" s="276"/>
      <c r="D383" s="277"/>
      <c r="E383" s="277"/>
      <c r="F383" s="286"/>
      <c r="G383" s="286"/>
    </row>
    <row r="384" spans="1:7" x14ac:dyDescent="0.3">
      <c r="A384" s="276"/>
      <c r="B384" s="276"/>
      <c r="C384" s="276"/>
      <c r="D384" s="277"/>
      <c r="E384" s="277"/>
      <c r="F384" s="286"/>
      <c r="G384" s="286"/>
    </row>
    <row r="385" spans="1:7" x14ac:dyDescent="0.3">
      <c r="A385" s="276"/>
      <c r="B385" s="278"/>
      <c r="C385" s="310"/>
      <c r="D385" s="310"/>
      <c r="E385" s="277"/>
      <c r="F385" s="265"/>
      <c r="G385" s="265"/>
    </row>
    <row r="386" spans="1:7" x14ac:dyDescent="0.3">
      <c r="A386" s="276"/>
      <c r="B386" s="278"/>
      <c r="C386" s="310"/>
      <c r="D386" s="310"/>
      <c r="E386" s="277"/>
      <c r="F386" s="265"/>
      <c r="G386" s="265"/>
    </row>
    <row r="387" spans="1:7" x14ac:dyDescent="0.3">
      <c r="A387" s="276"/>
      <c r="B387" s="278"/>
      <c r="C387" s="310"/>
      <c r="D387" s="310"/>
      <c r="E387" s="277"/>
      <c r="F387" s="265"/>
      <c r="G387" s="265"/>
    </row>
    <row r="388" spans="1:7" x14ac:dyDescent="0.3">
      <c r="A388" s="276"/>
      <c r="B388" s="278"/>
      <c r="C388" s="310"/>
      <c r="D388" s="310"/>
      <c r="E388" s="277"/>
      <c r="F388" s="265"/>
      <c r="G388" s="265"/>
    </row>
    <row r="389" spans="1:7" x14ac:dyDescent="0.3">
      <c r="A389" s="276"/>
      <c r="B389" s="278"/>
      <c r="C389" s="310"/>
      <c r="D389" s="310"/>
      <c r="E389" s="277"/>
      <c r="F389" s="265"/>
      <c r="G389" s="265"/>
    </row>
    <row r="390" spans="1:7" x14ac:dyDescent="0.3">
      <c r="A390" s="276"/>
      <c r="B390" s="278"/>
      <c r="C390" s="310"/>
      <c r="D390" s="310"/>
      <c r="E390" s="277"/>
      <c r="F390" s="265"/>
      <c r="G390" s="265"/>
    </row>
    <row r="391" spans="1:7" x14ac:dyDescent="0.3">
      <c r="A391" s="276"/>
      <c r="B391" s="278"/>
      <c r="C391" s="310"/>
      <c r="D391" s="310"/>
      <c r="E391" s="277"/>
      <c r="F391" s="265"/>
      <c r="G391" s="265"/>
    </row>
    <row r="392" spans="1:7" x14ac:dyDescent="0.3">
      <c r="A392" s="276"/>
      <c r="B392" s="278"/>
      <c r="C392" s="310"/>
      <c r="D392" s="320"/>
      <c r="E392" s="277"/>
      <c r="F392" s="265"/>
      <c r="G392" s="265"/>
    </row>
    <row r="393" spans="1:7" x14ac:dyDescent="0.3">
      <c r="A393" s="276"/>
      <c r="B393" s="278"/>
      <c r="C393" s="310"/>
      <c r="D393" s="320"/>
      <c r="E393" s="277"/>
      <c r="F393" s="265"/>
      <c r="G393" s="265"/>
    </row>
    <row r="394" spans="1:7" x14ac:dyDescent="0.3">
      <c r="A394" s="276"/>
      <c r="B394" s="278"/>
      <c r="C394" s="310"/>
      <c r="D394" s="320"/>
      <c r="E394" s="278"/>
      <c r="F394" s="265"/>
      <c r="G394" s="265"/>
    </row>
    <row r="395" spans="1:7" x14ac:dyDescent="0.3">
      <c r="A395" s="276"/>
      <c r="B395" s="278"/>
      <c r="C395" s="310"/>
      <c r="D395" s="320"/>
      <c r="E395" s="278"/>
      <c r="F395" s="265"/>
      <c r="G395" s="265"/>
    </row>
    <row r="396" spans="1:7" x14ac:dyDescent="0.3">
      <c r="A396" s="276"/>
      <c r="B396" s="278"/>
      <c r="C396" s="310"/>
      <c r="D396" s="320"/>
      <c r="E396" s="278"/>
      <c r="F396" s="265"/>
      <c r="G396" s="265"/>
    </row>
    <row r="397" spans="1:7" x14ac:dyDescent="0.3">
      <c r="A397" s="276"/>
      <c r="B397" s="278"/>
      <c r="C397" s="310"/>
      <c r="D397" s="320"/>
      <c r="E397" s="278"/>
      <c r="F397" s="265"/>
      <c r="G397" s="265"/>
    </row>
    <row r="398" spans="1:7" x14ac:dyDescent="0.3">
      <c r="A398" s="276"/>
      <c r="B398" s="278"/>
      <c r="C398" s="310"/>
      <c r="D398" s="320"/>
      <c r="E398" s="278"/>
      <c r="F398" s="265"/>
      <c r="G398" s="265"/>
    </row>
    <row r="399" spans="1:7" x14ac:dyDescent="0.3">
      <c r="A399" s="276"/>
      <c r="B399" s="278"/>
      <c r="C399" s="310"/>
      <c r="D399" s="320"/>
      <c r="E399" s="278"/>
      <c r="F399" s="265"/>
      <c r="G399" s="265"/>
    </row>
    <row r="400" spans="1:7" x14ac:dyDescent="0.3">
      <c r="A400" s="276"/>
      <c r="B400" s="278"/>
      <c r="C400" s="310"/>
      <c r="D400" s="320"/>
      <c r="E400" s="276"/>
      <c r="F400" s="265"/>
      <c r="G400" s="265"/>
    </row>
    <row r="401" spans="1:7" x14ac:dyDescent="0.3">
      <c r="A401" s="276"/>
      <c r="B401" s="278"/>
      <c r="C401" s="310"/>
      <c r="D401" s="320"/>
      <c r="E401" s="321"/>
      <c r="F401" s="265"/>
      <c r="G401" s="265"/>
    </row>
    <row r="402" spans="1:7" x14ac:dyDescent="0.3">
      <c r="A402" s="276"/>
      <c r="B402" s="278"/>
      <c r="C402" s="310"/>
      <c r="D402" s="320"/>
      <c r="E402" s="321"/>
      <c r="F402" s="265"/>
      <c r="G402" s="265"/>
    </row>
    <row r="403" spans="1:7" x14ac:dyDescent="0.3">
      <c r="A403" s="276"/>
      <c r="B403" s="278"/>
      <c r="C403" s="310"/>
      <c r="D403" s="320"/>
      <c r="E403" s="321"/>
      <c r="F403" s="265"/>
      <c r="G403" s="265"/>
    </row>
    <row r="404" spans="1:7" x14ac:dyDescent="0.3">
      <c r="A404" s="276"/>
      <c r="B404" s="278"/>
      <c r="C404" s="310"/>
      <c r="D404" s="320"/>
      <c r="E404" s="321"/>
      <c r="F404" s="265"/>
      <c r="G404" s="265"/>
    </row>
    <row r="405" spans="1:7" x14ac:dyDescent="0.3">
      <c r="A405" s="276"/>
      <c r="B405" s="278"/>
      <c r="C405" s="310"/>
      <c r="D405" s="320"/>
      <c r="E405" s="321"/>
      <c r="F405" s="265"/>
      <c r="G405" s="265"/>
    </row>
    <row r="406" spans="1:7" x14ac:dyDescent="0.3">
      <c r="A406" s="276"/>
      <c r="B406" s="278"/>
      <c r="C406" s="310"/>
      <c r="D406" s="320"/>
      <c r="E406" s="321"/>
      <c r="F406" s="265"/>
      <c r="G406" s="265"/>
    </row>
    <row r="407" spans="1:7" x14ac:dyDescent="0.3">
      <c r="A407" s="276"/>
      <c r="B407" s="278"/>
      <c r="C407" s="310"/>
      <c r="D407" s="320"/>
      <c r="E407" s="321"/>
      <c r="F407" s="265"/>
      <c r="G407" s="265"/>
    </row>
    <row r="408" spans="1:7" x14ac:dyDescent="0.3">
      <c r="A408" s="276"/>
      <c r="B408" s="278"/>
      <c r="C408" s="310"/>
      <c r="D408" s="320"/>
      <c r="E408" s="321"/>
      <c r="F408" s="265"/>
      <c r="G408" s="265"/>
    </row>
    <row r="409" spans="1:7" x14ac:dyDescent="0.3">
      <c r="A409" s="276"/>
      <c r="B409" s="322"/>
      <c r="C409" s="323"/>
      <c r="D409" s="324"/>
      <c r="E409" s="321"/>
      <c r="F409" s="325"/>
      <c r="G409" s="325"/>
    </row>
    <row r="410" spans="1:7" x14ac:dyDescent="0.3">
      <c r="A410" s="300"/>
      <c r="B410" s="300"/>
      <c r="C410" s="300"/>
      <c r="D410" s="300"/>
      <c r="E410" s="300"/>
      <c r="F410" s="300"/>
      <c r="G410" s="300"/>
    </row>
    <row r="411" spans="1:7" x14ac:dyDescent="0.3">
      <c r="A411" s="276"/>
      <c r="B411" s="276"/>
      <c r="C411" s="264"/>
      <c r="D411" s="276"/>
      <c r="E411" s="276"/>
      <c r="F411" s="276"/>
      <c r="G411" s="276"/>
    </row>
    <row r="412" spans="1:7" x14ac:dyDescent="0.3">
      <c r="A412" s="276"/>
      <c r="B412" s="276"/>
      <c r="C412" s="276"/>
      <c r="D412" s="276"/>
      <c r="E412" s="276"/>
      <c r="F412" s="276"/>
      <c r="G412" s="276"/>
    </row>
    <row r="413" spans="1:7" x14ac:dyDescent="0.3">
      <c r="A413" s="276"/>
      <c r="B413" s="278"/>
      <c r="C413" s="276"/>
      <c r="D413" s="276"/>
      <c r="E413" s="276"/>
      <c r="F413" s="276"/>
      <c r="G413" s="276"/>
    </row>
    <row r="414" spans="1:7" x14ac:dyDescent="0.3">
      <c r="A414" s="276"/>
      <c r="B414" s="276"/>
      <c r="C414" s="310"/>
      <c r="D414" s="320"/>
      <c r="E414" s="276"/>
      <c r="F414" s="265"/>
      <c r="G414" s="265"/>
    </row>
    <row r="415" spans="1:7" x14ac:dyDescent="0.3">
      <c r="A415" s="276"/>
      <c r="B415" s="276"/>
      <c r="C415" s="310"/>
      <c r="D415" s="320"/>
      <c r="E415" s="276"/>
      <c r="F415" s="265"/>
      <c r="G415" s="265"/>
    </row>
    <row r="416" spans="1:7" x14ac:dyDescent="0.3">
      <c r="A416" s="276"/>
      <c r="B416" s="276"/>
      <c r="C416" s="310"/>
      <c r="D416" s="320"/>
      <c r="E416" s="276"/>
      <c r="F416" s="265"/>
      <c r="G416" s="265"/>
    </row>
    <row r="417" spans="1:7" x14ac:dyDescent="0.3">
      <c r="A417" s="276"/>
      <c r="B417" s="276"/>
      <c r="C417" s="310"/>
      <c r="D417" s="320"/>
      <c r="E417" s="276"/>
      <c r="F417" s="265"/>
      <c r="G417" s="265"/>
    </row>
    <row r="418" spans="1:7" x14ac:dyDescent="0.3">
      <c r="A418" s="276"/>
      <c r="B418" s="276"/>
      <c r="C418" s="310"/>
      <c r="D418" s="320"/>
      <c r="E418" s="276"/>
      <c r="F418" s="265"/>
      <c r="G418" s="265"/>
    </row>
    <row r="419" spans="1:7" x14ac:dyDescent="0.3">
      <c r="A419" s="276"/>
      <c r="B419" s="276"/>
      <c r="C419" s="310"/>
      <c r="D419" s="320"/>
      <c r="E419" s="276"/>
      <c r="F419" s="265"/>
      <c r="G419" s="265"/>
    </row>
    <row r="420" spans="1:7" x14ac:dyDescent="0.3">
      <c r="A420" s="276"/>
      <c r="B420" s="276"/>
      <c r="C420" s="310"/>
      <c r="D420" s="320"/>
      <c r="E420" s="276"/>
      <c r="F420" s="265"/>
      <c r="G420" s="265"/>
    </row>
    <row r="421" spans="1:7" x14ac:dyDescent="0.3">
      <c r="A421" s="276"/>
      <c r="B421" s="276"/>
      <c r="C421" s="310"/>
      <c r="D421" s="320"/>
      <c r="E421" s="276"/>
      <c r="F421" s="265"/>
      <c r="G421" s="265"/>
    </row>
    <row r="422" spans="1:7" x14ac:dyDescent="0.3">
      <c r="A422" s="276"/>
      <c r="B422" s="322"/>
      <c r="C422" s="310"/>
      <c r="D422" s="320"/>
      <c r="E422" s="276"/>
      <c r="F422" s="264"/>
      <c r="G422" s="264"/>
    </row>
    <row r="423" spans="1:7" x14ac:dyDescent="0.3">
      <c r="A423" s="276"/>
      <c r="B423" s="306"/>
      <c r="C423" s="310"/>
      <c r="D423" s="320"/>
      <c r="E423" s="276"/>
      <c r="F423" s="265"/>
      <c r="G423" s="265"/>
    </row>
    <row r="424" spans="1:7" x14ac:dyDescent="0.3">
      <c r="A424" s="276"/>
      <c r="B424" s="306"/>
      <c r="C424" s="310"/>
      <c r="D424" s="320"/>
      <c r="E424" s="276"/>
      <c r="F424" s="265"/>
      <c r="G424" s="265"/>
    </row>
    <row r="425" spans="1:7" x14ac:dyDescent="0.3">
      <c r="A425" s="276"/>
      <c r="B425" s="306"/>
      <c r="C425" s="310"/>
      <c r="D425" s="320"/>
      <c r="E425" s="276"/>
      <c r="F425" s="265"/>
      <c r="G425" s="265"/>
    </row>
    <row r="426" spans="1:7" x14ac:dyDescent="0.3">
      <c r="A426" s="276"/>
      <c r="B426" s="306"/>
      <c r="C426" s="310"/>
      <c r="D426" s="320"/>
      <c r="E426" s="276"/>
      <c r="F426" s="265"/>
      <c r="G426" s="265"/>
    </row>
    <row r="427" spans="1:7" x14ac:dyDescent="0.3">
      <c r="A427" s="276"/>
      <c r="B427" s="306"/>
      <c r="C427" s="310"/>
      <c r="D427" s="320"/>
      <c r="E427" s="276"/>
      <c r="F427" s="265"/>
      <c r="G427" s="265"/>
    </row>
    <row r="428" spans="1:7" x14ac:dyDescent="0.3">
      <c r="A428" s="276"/>
      <c r="B428" s="306"/>
      <c r="C428" s="310"/>
      <c r="D428" s="320"/>
      <c r="E428" s="276"/>
      <c r="F428" s="265"/>
      <c r="G428" s="265"/>
    </row>
    <row r="429" spans="1:7" x14ac:dyDescent="0.3">
      <c r="A429" s="276"/>
      <c r="B429" s="306"/>
      <c r="C429" s="276"/>
      <c r="D429" s="276"/>
      <c r="E429" s="276"/>
      <c r="F429" s="326"/>
      <c r="G429" s="326"/>
    </row>
    <row r="430" spans="1:7" x14ac:dyDescent="0.3">
      <c r="A430" s="276"/>
      <c r="B430" s="306"/>
      <c r="C430" s="276"/>
      <c r="D430" s="276"/>
      <c r="E430" s="276"/>
      <c r="F430" s="326"/>
      <c r="G430" s="326"/>
    </row>
    <row r="431" spans="1:7" x14ac:dyDescent="0.3">
      <c r="A431" s="276"/>
      <c r="B431" s="306"/>
      <c r="C431" s="276"/>
      <c r="D431" s="276"/>
      <c r="E431" s="276"/>
      <c r="F431" s="321"/>
      <c r="G431" s="321"/>
    </row>
    <row r="432" spans="1:7" x14ac:dyDescent="0.3">
      <c r="A432" s="300"/>
      <c r="B432" s="300"/>
      <c r="C432" s="300"/>
      <c r="D432" s="300"/>
      <c r="E432" s="300"/>
      <c r="F432" s="300"/>
      <c r="G432" s="300"/>
    </row>
    <row r="433" spans="1:7" x14ac:dyDescent="0.3">
      <c r="A433" s="276"/>
      <c r="B433" s="276"/>
      <c r="C433" s="264"/>
      <c r="D433" s="276"/>
      <c r="E433" s="276"/>
      <c r="F433" s="276"/>
      <c r="G433" s="276"/>
    </row>
    <row r="434" spans="1:7" x14ac:dyDescent="0.3">
      <c r="A434" s="276"/>
      <c r="B434" s="276"/>
      <c r="C434" s="276"/>
      <c r="D434" s="276"/>
      <c r="E434" s="276"/>
      <c r="F434" s="276"/>
      <c r="G434" s="276"/>
    </row>
    <row r="435" spans="1:7" x14ac:dyDescent="0.3">
      <c r="A435" s="276"/>
      <c r="B435" s="278"/>
      <c r="C435" s="276"/>
      <c r="D435" s="276"/>
      <c r="E435" s="276"/>
      <c r="F435" s="276"/>
      <c r="G435" s="276"/>
    </row>
    <row r="436" spans="1:7" x14ac:dyDescent="0.3">
      <c r="A436" s="276"/>
      <c r="B436" s="276"/>
      <c r="C436" s="310"/>
      <c r="D436" s="320"/>
      <c r="E436" s="276"/>
      <c r="F436" s="265"/>
      <c r="G436" s="265"/>
    </row>
    <row r="437" spans="1:7" x14ac:dyDescent="0.3">
      <c r="A437" s="276"/>
      <c r="B437" s="276"/>
      <c r="C437" s="310"/>
      <c r="D437" s="320"/>
      <c r="E437" s="276"/>
      <c r="F437" s="265"/>
      <c r="G437" s="265"/>
    </row>
    <row r="438" spans="1:7" x14ac:dyDescent="0.3">
      <c r="A438" s="276"/>
      <c r="B438" s="276"/>
      <c r="C438" s="310"/>
      <c r="D438" s="320"/>
      <c r="E438" s="276"/>
      <c r="F438" s="265"/>
      <c r="G438" s="265"/>
    </row>
    <row r="439" spans="1:7" x14ac:dyDescent="0.3">
      <c r="A439" s="276"/>
      <c r="B439" s="276"/>
      <c r="C439" s="310"/>
      <c r="D439" s="320"/>
      <c r="E439" s="276"/>
      <c r="F439" s="265"/>
      <c r="G439" s="265"/>
    </row>
    <row r="440" spans="1:7" x14ac:dyDescent="0.3">
      <c r="A440" s="276"/>
      <c r="B440" s="276"/>
      <c r="C440" s="310"/>
      <c r="D440" s="320"/>
      <c r="E440" s="276"/>
      <c r="F440" s="265"/>
      <c r="G440" s="265"/>
    </row>
    <row r="441" spans="1:7" x14ac:dyDescent="0.3">
      <c r="A441" s="276"/>
      <c r="B441" s="276"/>
      <c r="C441" s="310"/>
      <c r="D441" s="320"/>
      <c r="E441" s="276"/>
      <c r="F441" s="265"/>
      <c r="G441" s="265"/>
    </row>
    <row r="442" spans="1:7" x14ac:dyDescent="0.3">
      <c r="A442" s="276"/>
      <c r="B442" s="276"/>
      <c r="C442" s="310"/>
      <c r="D442" s="320"/>
      <c r="E442" s="276"/>
      <c r="F442" s="265"/>
      <c r="G442" s="265"/>
    </row>
    <row r="443" spans="1:7" x14ac:dyDescent="0.3">
      <c r="A443" s="276"/>
      <c r="B443" s="276"/>
      <c r="C443" s="310"/>
      <c r="D443" s="320"/>
      <c r="E443" s="276"/>
      <c r="F443" s="265"/>
      <c r="G443" s="265"/>
    </row>
    <row r="444" spans="1:7" x14ac:dyDescent="0.3">
      <c r="A444" s="276"/>
      <c r="B444" s="322"/>
      <c r="C444" s="310"/>
      <c r="D444" s="320"/>
      <c r="E444" s="276"/>
      <c r="F444" s="264"/>
      <c r="G444" s="264"/>
    </row>
    <row r="445" spans="1:7" x14ac:dyDescent="0.3">
      <c r="A445" s="276"/>
      <c r="B445" s="306"/>
      <c r="C445" s="310"/>
      <c r="D445" s="320"/>
      <c r="E445" s="276"/>
      <c r="F445" s="265"/>
      <c r="G445" s="265"/>
    </row>
    <row r="446" spans="1:7" x14ac:dyDescent="0.3">
      <c r="A446" s="276"/>
      <c r="B446" s="306"/>
      <c r="C446" s="310"/>
      <c r="D446" s="320"/>
      <c r="E446" s="276"/>
      <c r="F446" s="265"/>
      <c r="G446" s="265"/>
    </row>
    <row r="447" spans="1:7" x14ac:dyDescent="0.3">
      <c r="A447" s="276"/>
      <c r="B447" s="306"/>
      <c r="C447" s="310"/>
      <c r="D447" s="320"/>
      <c r="E447" s="276"/>
      <c r="F447" s="265"/>
      <c r="G447" s="265"/>
    </row>
    <row r="448" spans="1:7" x14ac:dyDescent="0.3">
      <c r="A448" s="276"/>
      <c r="B448" s="306"/>
      <c r="C448" s="310"/>
      <c r="D448" s="320"/>
      <c r="E448" s="276"/>
      <c r="F448" s="265"/>
      <c r="G448" s="265"/>
    </row>
    <row r="449" spans="1:7" x14ac:dyDescent="0.3">
      <c r="A449" s="276"/>
      <c r="B449" s="306"/>
      <c r="C449" s="310"/>
      <c r="D449" s="320"/>
      <c r="E449" s="276"/>
      <c r="F449" s="265"/>
      <c r="G449" s="265"/>
    </row>
    <row r="450" spans="1:7" x14ac:dyDescent="0.3">
      <c r="A450" s="276"/>
      <c r="B450" s="306"/>
      <c r="C450" s="310"/>
      <c r="D450" s="320"/>
      <c r="E450" s="276"/>
      <c r="F450" s="265"/>
      <c r="G450" s="265"/>
    </row>
    <row r="451" spans="1:7" x14ac:dyDescent="0.3">
      <c r="A451" s="276"/>
      <c r="B451" s="306"/>
      <c r="C451" s="276"/>
      <c r="D451" s="276"/>
      <c r="E451" s="276"/>
      <c r="F451" s="265"/>
      <c r="G451" s="265"/>
    </row>
    <row r="452" spans="1:7" x14ac:dyDescent="0.3">
      <c r="A452" s="276"/>
      <c r="B452" s="306"/>
      <c r="C452" s="276"/>
      <c r="D452" s="276"/>
      <c r="E452" s="276"/>
      <c r="F452" s="265"/>
      <c r="G452" s="265"/>
    </row>
    <row r="453" spans="1:7" x14ac:dyDescent="0.3">
      <c r="A453" s="276"/>
      <c r="B453" s="306"/>
      <c r="C453" s="276"/>
      <c r="D453" s="276"/>
      <c r="E453" s="276"/>
      <c r="F453" s="265"/>
      <c r="G453" s="264"/>
    </row>
    <row r="454" spans="1:7" x14ac:dyDescent="0.3">
      <c r="A454" s="300"/>
      <c r="B454" s="300"/>
      <c r="C454" s="300"/>
      <c r="D454" s="300"/>
      <c r="E454" s="300"/>
      <c r="F454" s="300"/>
      <c r="G454" s="300"/>
    </row>
    <row r="455" spans="1:7" x14ac:dyDescent="0.3">
      <c r="A455" s="276"/>
      <c r="B455" s="278"/>
      <c r="C455" s="264"/>
      <c r="D455" s="264"/>
      <c r="E455" s="276"/>
      <c r="F455" s="276"/>
      <c r="G455" s="276"/>
    </row>
    <row r="456" spans="1:7" x14ac:dyDescent="0.3">
      <c r="A456" s="276"/>
      <c r="B456" s="278"/>
      <c r="C456" s="264"/>
      <c r="D456" s="264"/>
      <c r="E456" s="276"/>
      <c r="F456" s="276"/>
      <c r="G456" s="276"/>
    </row>
    <row r="457" spans="1:7" x14ac:dyDescent="0.3">
      <c r="A457" s="276"/>
      <c r="B457" s="278"/>
      <c r="C457" s="264"/>
      <c r="D457" s="264"/>
      <c r="E457" s="276"/>
      <c r="F457" s="276"/>
      <c r="G457" s="276"/>
    </row>
    <row r="458" spans="1:7" x14ac:dyDescent="0.3">
      <c r="A458" s="276"/>
      <c r="B458" s="278"/>
      <c r="C458" s="264"/>
      <c r="D458" s="264"/>
      <c r="E458" s="276"/>
      <c r="F458" s="276"/>
      <c r="G458" s="276"/>
    </row>
    <row r="459" spans="1:7" x14ac:dyDescent="0.3">
      <c r="A459" s="276"/>
      <c r="B459" s="278"/>
      <c r="C459" s="264"/>
      <c r="D459" s="264"/>
      <c r="E459" s="276"/>
      <c r="F459" s="276"/>
      <c r="G459" s="276"/>
    </row>
    <row r="460" spans="1:7" x14ac:dyDescent="0.3">
      <c r="A460" s="276"/>
      <c r="B460" s="278"/>
      <c r="C460" s="264"/>
      <c r="D460" s="264"/>
      <c r="E460" s="276"/>
      <c r="F460" s="276"/>
      <c r="G460" s="276"/>
    </row>
    <row r="461" spans="1:7" x14ac:dyDescent="0.3">
      <c r="A461" s="276"/>
      <c r="B461" s="278"/>
      <c r="C461" s="264"/>
      <c r="D461" s="264"/>
      <c r="E461" s="276"/>
      <c r="F461" s="276"/>
      <c r="G461" s="276"/>
    </row>
    <row r="462" spans="1:7" x14ac:dyDescent="0.3">
      <c r="A462" s="276"/>
      <c r="B462" s="278"/>
      <c r="C462" s="264"/>
      <c r="D462" s="264"/>
      <c r="E462" s="276"/>
      <c r="F462" s="276"/>
      <c r="G462" s="276"/>
    </row>
    <row r="463" spans="1:7" x14ac:dyDescent="0.3">
      <c r="A463" s="276"/>
      <c r="B463" s="278"/>
      <c r="C463" s="264"/>
      <c r="D463" s="264"/>
      <c r="E463" s="276"/>
      <c r="F463" s="276"/>
      <c r="G463" s="276"/>
    </row>
    <row r="464" spans="1:7" x14ac:dyDescent="0.3">
      <c r="A464" s="276"/>
      <c r="B464" s="278"/>
      <c r="C464" s="264"/>
      <c r="D464" s="264"/>
      <c r="E464" s="276"/>
      <c r="F464" s="276"/>
      <c r="G464" s="276"/>
    </row>
    <row r="465" spans="1:7" x14ac:dyDescent="0.3">
      <c r="A465" s="276"/>
      <c r="B465" s="306"/>
      <c r="C465" s="264"/>
      <c r="D465" s="276"/>
      <c r="E465" s="276"/>
      <c r="F465" s="276"/>
      <c r="G465" s="276"/>
    </row>
    <row r="466" spans="1:7" x14ac:dyDescent="0.3">
      <c r="A466" s="276"/>
      <c r="B466" s="306"/>
      <c r="C466" s="264"/>
      <c r="D466" s="276"/>
      <c r="E466" s="276"/>
      <c r="F466" s="276"/>
      <c r="G466" s="276"/>
    </row>
    <row r="467" spans="1:7" x14ac:dyDescent="0.3">
      <c r="A467" s="276"/>
      <c r="B467" s="306"/>
      <c r="C467" s="264"/>
      <c r="D467" s="276"/>
      <c r="E467" s="276"/>
      <c r="F467" s="276"/>
      <c r="G467" s="276"/>
    </row>
    <row r="468" spans="1:7" x14ac:dyDescent="0.3">
      <c r="A468" s="276"/>
      <c r="B468" s="306"/>
      <c r="C468" s="264"/>
      <c r="D468" s="276"/>
      <c r="E468" s="276"/>
      <c r="F468" s="276"/>
      <c r="G468" s="276"/>
    </row>
    <row r="469" spans="1:7" x14ac:dyDescent="0.3">
      <c r="A469" s="276"/>
      <c r="B469" s="306"/>
      <c r="C469" s="264"/>
      <c r="D469" s="276"/>
      <c r="E469" s="276"/>
      <c r="F469" s="276"/>
      <c r="G469" s="276"/>
    </row>
    <row r="470" spans="1:7" x14ac:dyDescent="0.3">
      <c r="A470" s="276"/>
      <c r="B470" s="306"/>
      <c r="C470" s="264"/>
      <c r="D470" s="276"/>
      <c r="E470" s="276"/>
      <c r="F470" s="276"/>
      <c r="G470" s="276"/>
    </row>
    <row r="471" spans="1:7" x14ac:dyDescent="0.3">
      <c r="A471" s="276"/>
      <c r="B471" s="306"/>
      <c r="C471" s="264"/>
      <c r="D471" s="276"/>
      <c r="E471" s="276"/>
      <c r="F471" s="276"/>
      <c r="G471" s="276"/>
    </row>
    <row r="472" spans="1:7" x14ac:dyDescent="0.3">
      <c r="A472" s="276"/>
      <c r="B472" s="306"/>
      <c r="C472" s="264"/>
      <c r="D472" s="276"/>
      <c r="E472" s="276"/>
      <c r="F472" s="276"/>
      <c r="G472" s="276"/>
    </row>
    <row r="473" spans="1:7" x14ac:dyDescent="0.3">
      <c r="A473" s="276"/>
      <c r="B473" s="306"/>
      <c r="C473" s="264"/>
      <c r="D473" s="276"/>
      <c r="E473" s="276"/>
      <c r="F473" s="276"/>
      <c r="G473" s="276"/>
    </row>
    <row r="474" spans="1:7" x14ac:dyDescent="0.3">
      <c r="A474" s="276"/>
      <c r="B474" s="306"/>
      <c r="C474" s="264"/>
      <c r="D474" s="276"/>
      <c r="E474" s="276"/>
      <c r="F474" s="276"/>
      <c r="G474" s="276"/>
    </row>
    <row r="475" spans="1:7" x14ac:dyDescent="0.3">
      <c r="A475" s="276"/>
      <c r="B475" s="306"/>
      <c r="C475" s="264"/>
      <c r="D475" s="276"/>
      <c r="E475" s="276"/>
      <c r="F475" s="276"/>
      <c r="G475" s="276"/>
    </row>
    <row r="476" spans="1:7" x14ac:dyDescent="0.3">
      <c r="A476" s="276"/>
      <c r="B476" s="306"/>
      <c r="C476" s="264"/>
      <c r="D476" s="276"/>
      <c r="E476" s="276"/>
      <c r="F476" s="276"/>
      <c r="G476" s="275"/>
    </row>
    <row r="477" spans="1:7" x14ac:dyDescent="0.3">
      <c r="A477" s="276"/>
      <c r="B477" s="306"/>
      <c r="C477" s="264"/>
      <c r="D477" s="276"/>
      <c r="E477" s="276"/>
      <c r="F477" s="276"/>
      <c r="G477" s="275"/>
    </row>
    <row r="478" spans="1:7" x14ac:dyDescent="0.3">
      <c r="A478" s="276"/>
      <c r="B478" s="306"/>
      <c r="C478" s="264"/>
      <c r="D478" s="276"/>
      <c r="E478" s="276"/>
      <c r="F478" s="276"/>
      <c r="G478" s="275"/>
    </row>
    <row r="479" spans="1:7" x14ac:dyDescent="0.3">
      <c r="A479" s="276"/>
      <c r="B479" s="306"/>
      <c r="C479" s="264"/>
      <c r="D479" s="328"/>
      <c r="E479" s="328"/>
      <c r="F479" s="328"/>
      <c r="G479" s="328"/>
    </row>
    <row r="480" spans="1:7" x14ac:dyDescent="0.3">
      <c r="A480" s="276"/>
      <c r="B480" s="306"/>
      <c r="C480" s="264"/>
      <c r="D480" s="328"/>
      <c r="E480" s="328"/>
      <c r="F480" s="328"/>
      <c r="G480" s="328"/>
    </row>
    <row r="481" spans="1:7" x14ac:dyDescent="0.3">
      <c r="A481" s="276"/>
      <c r="B481" s="306"/>
      <c r="C481" s="264"/>
      <c r="D481" s="328"/>
      <c r="E481" s="328"/>
      <c r="F481" s="328"/>
      <c r="G481" s="328"/>
    </row>
    <row r="482" spans="1:7" x14ac:dyDescent="0.3">
      <c r="A482" s="300"/>
      <c r="B482" s="300"/>
      <c r="C482" s="300"/>
      <c r="D482" s="300"/>
      <c r="E482" s="300"/>
      <c r="F482" s="300"/>
      <c r="G482" s="300"/>
    </row>
    <row r="483" spans="1:7" x14ac:dyDescent="0.3">
      <c r="A483" s="276"/>
      <c r="B483" s="278"/>
      <c r="C483" s="276"/>
      <c r="D483" s="276"/>
      <c r="E483" s="279"/>
      <c r="F483" s="265"/>
      <c r="G483" s="265"/>
    </row>
    <row r="484" spans="1:7" x14ac:dyDescent="0.3">
      <c r="A484" s="276"/>
      <c r="B484" s="278"/>
      <c r="C484" s="276"/>
      <c r="D484" s="276"/>
      <c r="E484" s="279"/>
      <c r="F484" s="265"/>
      <c r="G484" s="265"/>
    </row>
    <row r="485" spans="1:7" x14ac:dyDescent="0.3">
      <c r="A485" s="276"/>
      <c r="B485" s="278"/>
      <c r="C485" s="276"/>
      <c r="D485" s="276"/>
      <c r="E485" s="279"/>
      <c r="F485" s="265"/>
      <c r="G485" s="265"/>
    </row>
    <row r="486" spans="1:7" x14ac:dyDescent="0.3">
      <c r="A486" s="276"/>
      <c r="B486" s="278"/>
      <c r="C486" s="276"/>
      <c r="D486" s="276"/>
      <c r="E486" s="279"/>
      <c r="F486" s="265"/>
      <c r="G486" s="265"/>
    </row>
    <row r="487" spans="1:7" x14ac:dyDescent="0.3">
      <c r="A487" s="276"/>
      <c r="B487" s="278"/>
      <c r="C487" s="276"/>
      <c r="D487" s="276"/>
      <c r="E487" s="279"/>
      <c r="F487" s="265"/>
      <c r="G487" s="265"/>
    </row>
    <row r="488" spans="1:7" x14ac:dyDescent="0.3">
      <c r="A488" s="276"/>
      <c r="B488" s="278"/>
      <c r="C488" s="276"/>
      <c r="D488" s="276"/>
      <c r="E488" s="279"/>
      <c r="F488" s="265"/>
      <c r="G488" s="265"/>
    </row>
    <row r="489" spans="1:7" x14ac:dyDescent="0.3">
      <c r="A489" s="276"/>
      <c r="B489" s="278"/>
      <c r="C489" s="276"/>
      <c r="D489" s="276"/>
      <c r="E489" s="279"/>
      <c r="F489" s="265"/>
      <c r="G489" s="265"/>
    </row>
    <row r="490" spans="1:7" x14ac:dyDescent="0.3">
      <c r="A490" s="276"/>
      <c r="B490" s="278"/>
      <c r="C490" s="276"/>
      <c r="D490" s="276"/>
      <c r="E490" s="279"/>
      <c r="F490" s="265"/>
      <c r="G490" s="265"/>
    </row>
    <row r="491" spans="1:7" x14ac:dyDescent="0.3">
      <c r="A491" s="276"/>
      <c r="B491" s="278"/>
      <c r="C491" s="276"/>
      <c r="D491" s="276"/>
      <c r="E491" s="279"/>
      <c r="F491" s="265"/>
      <c r="G491" s="265"/>
    </row>
    <row r="492" spans="1:7" x14ac:dyDescent="0.3">
      <c r="A492" s="276"/>
      <c r="B492" s="278"/>
      <c r="C492" s="276"/>
      <c r="D492" s="276"/>
      <c r="E492" s="279"/>
      <c r="F492" s="265"/>
      <c r="G492" s="265"/>
    </row>
    <row r="493" spans="1:7" x14ac:dyDescent="0.3">
      <c r="A493" s="276"/>
      <c r="B493" s="278"/>
      <c r="C493" s="276"/>
      <c r="D493" s="276"/>
      <c r="E493" s="279"/>
      <c r="F493" s="265"/>
      <c r="G493" s="265"/>
    </row>
    <row r="494" spans="1:7" x14ac:dyDescent="0.3">
      <c r="A494" s="276"/>
      <c r="B494" s="278"/>
      <c r="C494" s="276"/>
      <c r="D494" s="276"/>
      <c r="E494" s="279"/>
      <c r="F494" s="265"/>
      <c r="G494" s="265"/>
    </row>
    <row r="495" spans="1:7" x14ac:dyDescent="0.3">
      <c r="A495" s="276"/>
      <c r="B495" s="278"/>
      <c r="C495" s="276"/>
      <c r="D495" s="276"/>
      <c r="E495" s="279"/>
      <c r="F495" s="265"/>
      <c r="G495" s="265"/>
    </row>
    <row r="496" spans="1:7" x14ac:dyDescent="0.3">
      <c r="A496" s="276"/>
      <c r="B496" s="278"/>
      <c r="C496" s="276"/>
      <c r="D496" s="276"/>
      <c r="E496" s="279"/>
      <c r="F496" s="265"/>
      <c r="G496" s="265"/>
    </row>
    <row r="497" spans="1:7" x14ac:dyDescent="0.3">
      <c r="A497" s="276"/>
      <c r="B497" s="278"/>
      <c r="C497" s="276"/>
      <c r="D497" s="276"/>
      <c r="E497" s="279"/>
      <c r="F497" s="265"/>
      <c r="G497" s="265"/>
    </row>
    <row r="498" spans="1:7" x14ac:dyDescent="0.3">
      <c r="A498" s="276"/>
      <c r="B498" s="278"/>
      <c r="C498" s="276"/>
      <c r="D498" s="276"/>
      <c r="E498" s="279"/>
      <c r="F498" s="265"/>
      <c r="G498" s="265"/>
    </row>
    <row r="499" spans="1:7" x14ac:dyDescent="0.3">
      <c r="A499" s="276"/>
      <c r="B499" s="278"/>
      <c r="C499" s="276"/>
      <c r="D499" s="276"/>
      <c r="E499" s="279"/>
      <c r="F499" s="265"/>
      <c r="G499" s="265"/>
    </row>
    <row r="500" spans="1:7" x14ac:dyDescent="0.3">
      <c r="A500" s="276"/>
      <c r="B500" s="278"/>
      <c r="C500" s="276"/>
      <c r="D500" s="276"/>
      <c r="E500" s="279"/>
      <c r="F500" s="265"/>
      <c r="G500" s="265"/>
    </row>
    <row r="501" spans="1:7" x14ac:dyDescent="0.3">
      <c r="A501" s="276"/>
      <c r="B501" s="278"/>
      <c r="C501" s="276"/>
      <c r="D501" s="276"/>
      <c r="E501" s="279"/>
      <c r="F501" s="279"/>
      <c r="G501" s="279"/>
    </row>
    <row r="502" spans="1:7" x14ac:dyDescent="0.3">
      <c r="A502" s="276"/>
      <c r="B502" s="278"/>
      <c r="C502" s="276"/>
      <c r="D502" s="276"/>
      <c r="E502" s="279"/>
      <c r="F502" s="279"/>
      <c r="G502" s="279"/>
    </row>
    <row r="503" spans="1:7" x14ac:dyDescent="0.3">
      <c r="A503" s="276"/>
      <c r="B503" s="278"/>
      <c r="C503" s="276"/>
      <c r="D503" s="276"/>
      <c r="E503" s="279"/>
      <c r="F503" s="279"/>
      <c r="G503" s="279"/>
    </row>
    <row r="504" spans="1:7" x14ac:dyDescent="0.3">
      <c r="A504" s="276"/>
      <c r="B504" s="278"/>
      <c r="C504" s="276"/>
      <c r="D504" s="276"/>
      <c r="E504" s="279"/>
      <c r="F504" s="279"/>
      <c r="G504" s="279"/>
    </row>
    <row r="505" spans="1:7" x14ac:dyDescent="0.3">
      <c r="A505" s="300"/>
      <c r="B505" s="300"/>
      <c r="C505" s="300"/>
      <c r="D505" s="300"/>
      <c r="E505" s="300"/>
      <c r="F505" s="300"/>
      <c r="G505" s="300"/>
    </row>
    <row r="506" spans="1:7" x14ac:dyDescent="0.3">
      <c r="A506" s="276"/>
      <c r="B506" s="278"/>
      <c r="C506" s="276"/>
      <c r="D506" s="276"/>
      <c r="E506" s="279"/>
      <c r="F506" s="265"/>
      <c r="G506" s="265"/>
    </row>
    <row r="507" spans="1:7" x14ac:dyDescent="0.3">
      <c r="A507" s="276"/>
      <c r="B507" s="278"/>
      <c r="C507" s="276"/>
      <c r="D507" s="276"/>
      <c r="E507" s="279"/>
      <c r="F507" s="265"/>
      <c r="G507" s="265"/>
    </row>
    <row r="508" spans="1:7" x14ac:dyDescent="0.3">
      <c r="A508" s="276"/>
      <c r="B508" s="278"/>
      <c r="C508" s="276"/>
      <c r="D508" s="276"/>
      <c r="E508" s="279"/>
      <c r="F508" s="265"/>
      <c r="G508" s="265"/>
    </row>
    <row r="509" spans="1:7" x14ac:dyDescent="0.3">
      <c r="A509" s="276"/>
      <c r="B509" s="278"/>
      <c r="C509" s="276"/>
      <c r="D509" s="276"/>
      <c r="E509" s="279"/>
      <c r="F509" s="265"/>
      <c r="G509" s="265"/>
    </row>
    <row r="510" spans="1:7" x14ac:dyDescent="0.3">
      <c r="A510" s="276"/>
      <c r="B510" s="278"/>
      <c r="C510" s="276"/>
      <c r="D510" s="276"/>
      <c r="E510" s="279"/>
      <c r="F510" s="265"/>
      <c r="G510" s="265"/>
    </row>
    <row r="511" spans="1:7" x14ac:dyDescent="0.3">
      <c r="A511" s="276"/>
      <c r="B511" s="278"/>
      <c r="C511" s="276"/>
      <c r="D511" s="276"/>
      <c r="E511" s="279"/>
      <c r="F511" s="265"/>
      <c r="G511" s="265"/>
    </row>
    <row r="512" spans="1:7" x14ac:dyDescent="0.3">
      <c r="A512" s="276"/>
      <c r="B512" s="278"/>
      <c r="C512" s="276"/>
      <c r="D512" s="276"/>
      <c r="E512" s="279"/>
      <c r="F512" s="265"/>
      <c r="G512" s="265"/>
    </row>
    <row r="513" spans="1:7" x14ac:dyDescent="0.3">
      <c r="A513" s="276"/>
      <c r="B513" s="278"/>
      <c r="C513" s="276"/>
      <c r="D513" s="276"/>
      <c r="E513" s="279"/>
      <c r="F513" s="265"/>
      <c r="G513" s="265"/>
    </row>
    <row r="514" spans="1:7" x14ac:dyDescent="0.3">
      <c r="A514" s="276"/>
      <c r="B514" s="278"/>
      <c r="C514" s="276"/>
      <c r="D514" s="276"/>
      <c r="E514" s="279"/>
      <c r="F514" s="265"/>
      <c r="G514" s="265"/>
    </row>
    <row r="515" spans="1:7" x14ac:dyDescent="0.3">
      <c r="A515" s="276"/>
      <c r="B515" s="278"/>
      <c r="C515" s="276"/>
      <c r="D515" s="276"/>
      <c r="E515" s="279"/>
      <c r="F515" s="279"/>
      <c r="G515" s="279"/>
    </row>
  </sheetData>
  <sheetProtection algorithmName="SHA-512" hashValue="sUH94FSoY14gyJChJCohOgdbUTnUzFVEg2o5vNWMAlEZubRzetRWN/27GrBuXqx8PHuNnGCabIY/7umcmW0zVw==" saltValue="KQXslo7ijqPlEnCPwIEZW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C232B-E80C-48A6-9EB0-2CCD5CAB759B}">
  <sheetPr>
    <tabColor rgb="FF243386"/>
  </sheetPr>
  <dimension ref="A1:E17"/>
  <sheetViews>
    <sheetView zoomScale="70" zoomScaleNormal="70" workbookViewId="0"/>
  </sheetViews>
  <sheetFormatPr defaultColWidth="9" defaultRowHeight="14.4" x14ac:dyDescent="0.3"/>
  <cols>
    <col min="1" max="1" width="22.6640625" bestFit="1" customWidth="1"/>
    <col min="2" max="3" width="9" style="108"/>
    <col min="5" max="5" width="6.88671875" bestFit="1" customWidth="1"/>
  </cols>
  <sheetData>
    <row r="1" spans="1:5" s="266" customFormat="1" x14ac:dyDescent="0.3">
      <c r="A1" s="266" t="s">
        <v>3022</v>
      </c>
      <c r="B1" s="108" t="s">
        <v>3023</v>
      </c>
      <c r="C1" s="108"/>
    </row>
    <row r="2" spans="1:5" ht="17.399999999999999" x14ac:dyDescent="0.3">
      <c r="A2" s="387">
        <v>1906499999.9999998</v>
      </c>
      <c r="B2" s="657">
        <v>0.12602739726027398</v>
      </c>
      <c r="C2" s="658"/>
      <c r="D2" s="266"/>
      <c r="E2" s="393" t="e">
        <f>(#REF!-#REF!)/365</f>
        <v>#REF!</v>
      </c>
    </row>
    <row r="3" spans="1:5" ht="17.399999999999999" x14ac:dyDescent="0.3">
      <c r="A3" s="387">
        <v>1500000000</v>
      </c>
      <c r="B3" s="657">
        <v>0.41095890410958902</v>
      </c>
      <c r="C3" s="658"/>
      <c r="D3" s="266"/>
      <c r="E3" s="393" t="e">
        <f>(#REF!-#REF!)/365</f>
        <v>#REF!</v>
      </c>
    </row>
    <row r="4" spans="1:5" ht="17.399999999999999" x14ac:dyDescent="0.3">
      <c r="A4" s="387">
        <v>2328375000</v>
      </c>
      <c r="B4" s="657">
        <v>0.70136986301369864</v>
      </c>
      <c r="C4" s="658"/>
      <c r="D4" s="266"/>
      <c r="E4" s="393" t="e">
        <f>(#REF!-#REF!)/365</f>
        <v>#REF!</v>
      </c>
    </row>
    <row r="5" spans="1:5" ht="17.399999999999999" x14ac:dyDescent="0.3">
      <c r="A5" s="387">
        <v>2330825000</v>
      </c>
      <c r="B5" s="657">
        <v>1.1260273972602739</v>
      </c>
      <c r="C5" s="658"/>
      <c r="D5" s="266"/>
      <c r="E5" s="393" t="e">
        <f>(#REF!-#REF!)/365</f>
        <v>#REF!</v>
      </c>
    </row>
    <row r="6" spans="1:5" ht="17.399999999999999" x14ac:dyDescent="0.3">
      <c r="A6" s="387">
        <v>1501280000</v>
      </c>
      <c r="B6" s="657">
        <v>1.3945205479452054</v>
      </c>
      <c r="C6" s="658"/>
      <c r="D6" s="266"/>
      <c r="E6" s="393" t="e">
        <f>(#REF!-#REF!)/365</f>
        <v>#REF!</v>
      </c>
    </row>
    <row r="7" spans="1:5" ht="17.399999999999999" x14ac:dyDescent="0.3">
      <c r="A7" s="387">
        <v>2215440000</v>
      </c>
      <c r="B7" s="657">
        <v>1.7424657534246575</v>
      </c>
      <c r="C7" s="658"/>
      <c r="D7" s="266"/>
      <c r="E7" s="393" t="e">
        <f>(#REF!-#REF!)/365</f>
        <v>#REF!</v>
      </c>
    </row>
    <row r="8" spans="1:5" ht="17.399999999999999" x14ac:dyDescent="0.3">
      <c r="A8" s="387">
        <v>2000000000</v>
      </c>
      <c r="B8" s="657">
        <v>1.7589041095890412</v>
      </c>
      <c r="C8" s="658"/>
      <c r="D8" s="266"/>
      <c r="E8" s="393" t="e">
        <f>(#REF!-#REF!)/365</f>
        <v>#REF!</v>
      </c>
    </row>
    <row r="9" spans="1:5" ht="17.399999999999999" x14ac:dyDescent="0.3">
      <c r="A9" s="387">
        <v>1952500000</v>
      </c>
      <c r="B9" s="657">
        <v>1.904109589041096</v>
      </c>
      <c r="C9" s="658"/>
      <c r="D9" s="266"/>
      <c r="E9" s="393" t="e">
        <f>(#REF!-#REF!)/365</f>
        <v>#REF!</v>
      </c>
    </row>
    <row r="10" spans="1:5" ht="17.399999999999999" x14ac:dyDescent="0.3">
      <c r="A10" s="387">
        <v>1500000000</v>
      </c>
      <c r="B10" s="657">
        <v>1.9068493150684931</v>
      </c>
      <c r="C10" s="658"/>
      <c r="D10" s="266"/>
      <c r="E10" s="393" t="e">
        <f>(#REF!-#REF!)/365</f>
        <v>#REF!</v>
      </c>
    </row>
    <row r="11" spans="1:5" ht="17.399999999999999" x14ac:dyDescent="0.3">
      <c r="A11" s="387">
        <v>722400000</v>
      </c>
      <c r="B11" s="657">
        <v>1.9616438356164383</v>
      </c>
      <c r="C11" s="658"/>
      <c r="D11" s="266"/>
      <c r="E11" s="393" t="e">
        <f>(#REF!-#REF!)/365</f>
        <v>#REF!</v>
      </c>
    </row>
    <row r="12" spans="1:5" ht="17.399999999999999" x14ac:dyDescent="0.3">
      <c r="A12" s="400">
        <v>1730000000</v>
      </c>
      <c r="B12" s="659">
        <v>1.9643835616438357</v>
      </c>
      <c r="C12" s="658"/>
      <c r="D12" s="266"/>
      <c r="E12" s="393" t="e">
        <f>(#REF!-#REF!)/365</f>
        <v>#REF!</v>
      </c>
    </row>
    <row r="13" spans="1:5" ht="17.399999999999999" x14ac:dyDescent="0.3">
      <c r="A13" s="387">
        <v>2556050000</v>
      </c>
      <c r="B13" s="657">
        <v>2.473972602739726</v>
      </c>
      <c r="C13" s="658"/>
      <c r="D13" s="266"/>
      <c r="E13" s="393" t="e">
        <f>(#REF!-#REF!)/365</f>
        <v>#REF!</v>
      </c>
    </row>
    <row r="14" spans="1:5" ht="17.399999999999999" x14ac:dyDescent="0.3">
      <c r="A14" s="400">
        <v>471737500</v>
      </c>
      <c r="B14" s="657">
        <v>2.6465753424657534</v>
      </c>
      <c r="C14" s="658"/>
      <c r="D14" s="266"/>
      <c r="E14" s="393" t="e">
        <f>(#REF!-#REF!)/365</f>
        <v>#REF!</v>
      </c>
    </row>
    <row r="15" spans="1:5" ht="17.399999999999999" x14ac:dyDescent="0.3">
      <c r="A15" s="387">
        <v>1927950000</v>
      </c>
      <c r="B15" s="657">
        <v>2.6986301369863015</v>
      </c>
      <c r="C15" s="658"/>
      <c r="D15" s="266"/>
      <c r="E15" s="393" t="e">
        <f>(#REF!-#REF!)/365</f>
        <v>#REF!</v>
      </c>
    </row>
    <row r="16" spans="1:5" ht="17.399999999999999" x14ac:dyDescent="0.3">
      <c r="A16" s="400">
        <v>234400000</v>
      </c>
      <c r="B16" s="657">
        <v>4.9397260273972599</v>
      </c>
      <c r="C16" s="658"/>
      <c r="D16" s="266"/>
      <c r="E16" s="393" t="e">
        <f>(#REF!-#REF!)/365</f>
        <v>#REF!</v>
      </c>
    </row>
    <row r="17" spans="1:5" ht="17.399999999999999" x14ac:dyDescent="0.3">
      <c r="A17" s="387">
        <v>200750400</v>
      </c>
      <c r="B17" s="657">
        <v>14.421917808219177</v>
      </c>
      <c r="C17" s="660"/>
      <c r="D17" s="266"/>
      <c r="E17" s="393" t="e">
        <f>(#REF!-#REF!)/365</f>
        <v>#REF!</v>
      </c>
    </row>
  </sheetData>
  <autoFilter ref="A1:B1" xr:uid="{EB6FB2C0-B360-429B-8FB9-03B8112D75FD}">
    <sortState xmlns:xlrd2="http://schemas.microsoft.com/office/spreadsheetml/2017/richdata2" ref="A2:B17">
      <sortCondition ref="B1"/>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1"/>
  <sheetViews>
    <sheetView tabSelected="1" zoomScale="8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685" t="s">
        <v>2062</v>
      </c>
      <c r="F6" s="685"/>
      <c r="G6" s="685"/>
      <c r="H6" s="7"/>
      <c r="I6" s="7"/>
      <c r="J6" s="8"/>
    </row>
    <row r="7" spans="2:10" ht="25.8" x14ac:dyDescent="0.3">
      <c r="B7" s="6"/>
      <c r="C7" s="7"/>
      <c r="D7" s="7"/>
      <c r="E7" s="7"/>
      <c r="F7" s="12" t="s">
        <v>12</v>
      </c>
      <c r="G7" s="7"/>
      <c r="H7" s="7"/>
      <c r="I7" s="7"/>
      <c r="J7" s="8"/>
    </row>
    <row r="8" spans="2:10" ht="25.8" x14ac:dyDescent="0.3">
      <c r="B8" s="6"/>
      <c r="C8" s="7"/>
      <c r="D8" s="7"/>
      <c r="E8" s="7"/>
      <c r="F8" s="12" t="s">
        <v>2682</v>
      </c>
      <c r="G8" s="7"/>
      <c r="H8" s="7"/>
      <c r="I8" s="7"/>
      <c r="J8" s="8"/>
    </row>
    <row r="9" spans="2:10" ht="21" x14ac:dyDescent="0.3">
      <c r="B9" s="6"/>
      <c r="C9" s="7"/>
      <c r="D9" s="7"/>
      <c r="E9" s="7"/>
      <c r="F9" s="614" t="s">
        <v>3037</v>
      </c>
      <c r="G9" s="7"/>
      <c r="H9" s="7"/>
      <c r="I9" s="7"/>
      <c r="J9" s="8"/>
    </row>
    <row r="10" spans="2:10" ht="21" x14ac:dyDescent="0.3">
      <c r="B10" s="6"/>
      <c r="C10" s="7"/>
      <c r="D10" s="7"/>
      <c r="E10" s="7"/>
      <c r="F10" s="614" t="s">
        <v>3038</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688" t="s">
        <v>15</v>
      </c>
      <c r="E24" s="684" t="s">
        <v>16</v>
      </c>
      <c r="F24" s="684"/>
      <c r="G24" s="684"/>
      <c r="H24" s="684"/>
      <c r="I24" s="7"/>
      <c r="J24" s="8"/>
    </row>
    <row r="25" spans="2:10" x14ac:dyDescent="0.3">
      <c r="B25" s="6"/>
      <c r="C25" s="7"/>
      <c r="D25" s="7"/>
      <c r="E25" s="16"/>
      <c r="F25" s="16"/>
      <c r="G25" s="16"/>
      <c r="H25" s="7"/>
      <c r="I25" s="7"/>
      <c r="J25" s="8"/>
    </row>
    <row r="26" spans="2:10" x14ac:dyDescent="0.3">
      <c r="B26" s="6"/>
      <c r="C26" s="7"/>
      <c r="D26" s="688" t="s">
        <v>17</v>
      </c>
      <c r="E26" s="684"/>
      <c r="F26" s="684"/>
      <c r="G26" s="684"/>
      <c r="H26" s="684"/>
      <c r="I26" s="7"/>
      <c r="J26" s="8"/>
    </row>
    <row r="27" spans="2:10" x14ac:dyDescent="0.3">
      <c r="B27" s="6"/>
      <c r="C27" s="7"/>
      <c r="D27" s="17"/>
      <c r="E27" s="17"/>
      <c r="F27" s="17"/>
      <c r="G27" s="17"/>
      <c r="H27" s="17"/>
      <c r="I27" s="7"/>
      <c r="J27" s="8"/>
    </row>
    <row r="28" spans="2:10" x14ac:dyDescent="0.3">
      <c r="B28" s="6"/>
      <c r="C28" s="7"/>
      <c r="D28" s="688" t="s">
        <v>18</v>
      </c>
      <c r="E28" s="684" t="s">
        <v>16</v>
      </c>
      <c r="F28" s="684"/>
      <c r="G28" s="684"/>
      <c r="H28" s="684"/>
      <c r="I28" s="7"/>
      <c r="J28" s="8"/>
    </row>
    <row r="29" spans="2:10" x14ac:dyDescent="0.3">
      <c r="B29" s="6"/>
      <c r="C29" s="7"/>
      <c r="D29" s="17"/>
      <c r="E29" s="17"/>
      <c r="F29" s="17"/>
      <c r="G29" s="17"/>
      <c r="H29" s="17"/>
      <c r="I29" s="7"/>
      <c r="J29" s="8"/>
    </row>
    <row r="30" spans="2:10" x14ac:dyDescent="0.3">
      <c r="B30" s="6"/>
      <c r="C30" s="7"/>
      <c r="D30" s="688" t="s">
        <v>19</v>
      </c>
      <c r="E30" s="684" t="s">
        <v>16</v>
      </c>
      <c r="F30" s="684"/>
      <c r="G30" s="684"/>
      <c r="H30" s="684"/>
      <c r="I30" s="7"/>
      <c r="J30" s="8"/>
    </row>
    <row r="31" spans="2:10" x14ac:dyDescent="0.3">
      <c r="B31" s="6"/>
      <c r="C31" s="7"/>
      <c r="D31" s="17"/>
      <c r="E31" s="17"/>
      <c r="F31" s="17"/>
      <c r="G31" s="17"/>
      <c r="H31" s="17"/>
      <c r="I31" s="7"/>
      <c r="J31" s="8"/>
    </row>
    <row r="32" spans="2:10" x14ac:dyDescent="0.3">
      <c r="B32" s="6"/>
      <c r="C32" s="7"/>
      <c r="D32" s="688" t="s">
        <v>20</v>
      </c>
      <c r="E32" s="684" t="s">
        <v>16</v>
      </c>
      <c r="F32" s="684"/>
      <c r="G32" s="684"/>
      <c r="H32" s="684"/>
      <c r="I32" s="7"/>
      <c r="J32" s="8"/>
    </row>
    <row r="33" spans="1:18" x14ac:dyDescent="0.3">
      <c r="B33" s="6"/>
      <c r="C33" s="7"/>
      <c r="D33" s="16"/>
      <c r="E33" s="16"/>
      <c r="F33" s="16"/>
      <c r="G33" s="16"/>
      <c r="H33" s="16"/>
      <c r="I33" s="7"/>
      <c r="J33" s="8"/>
    </row>
    <row r="34" spans="1:18" x14ac:dyDescent="0.3">
      <c r="B34" s="6"/>
      <c r="C34" s="7"/>
      <c r="D34" s="688" t="s">
        <v>21</v>
      </c>
      <c r="E34" s="684" t="s">
        <v>16</v>
      </c>
      <c r="F34" s="684"/>
      <c r="G34" s="684"/>
      <c r="H34" s="684"/>
      <c r="I34" s="7"/>
      <c r="J34" s="8"/>
    </row>
    <row r="35" spans="1:18" x14ac:dyDescent="0.3">
      <c r="B35" s="6"/>
      <c r="C35" s="7"/>
      <c r="D35" s="7"/>
      <c r="E35" s="7"/>
      <c r="F35" s="7"/>
      <c r="G35" s="7"/>
      <c r="H35" s="7"/>
      <c r="I35" s="7"/>
      <c r="J35" s="8"/>
    </row>
    <row r="36" spans="1:18" x14ac:dyDescent="0.3">
      <c r="B36" s="6"/>
      <c r="C36" s="7"/>
      <c r="D36" s="686" t="s">
        <v>22</v>
      </c>
      <c r="E36" s="687"/>
      <c r="F36" s="687"/>
      <c r="G36" s="687"/>
      <c r="H36" s="687"/>
      <c r="I36" s="7"/>
      <c r="J36" s="8"/>
    </row>
    <row r="37" spans="1:18" x14ac:dyDescent="0.3">
      <c r="B37" s="6"/>
      <c r="C37" s="7"/>
      <c r="D37" s="7"/>
      <c r="E37" s="7"/>
      <c r="F37" s="15"/>
      <c r="G37" s="7"/>
      <c r="H37" s="7"/>
      <c r="I37" s="7"/>
      <c r="J37" s="8"/>
    </row>
    <row r="38" spans="1:18" x14ac:dyDescent="0.3">
      <c r="B38" s="6"/>
      <c r="C38" s="7"/>
      <c r="D38" s="686" t="s">
        <v>1525</v>
      </c>
      <c r="E38" s="687"/>
      <c r="F38" s="687"/>
      <c r="G38" s="687"/>
      <c r="H38" s="687"/>
      <c r="I38" s="7"/>
      <c r="J38" s="8"/>
    </row>
    <row r="39" spans="1:18" x14ac:dyDescent="0.3">
      <c r="B39" s="6"/>
      <c r="C39" s="7"/>
      <c r="D39" s="143"/>
      <c r="E39" s="143"/>
      <c r="F39" s="143"/>
      <c r="G39" s="143"/>
      <c r="H39" s="143"/>
      <c r="I39" s="7"/>
      <c r="J39" s="8"/>
    </row>
    <row r="40" spans="1:18" s="266" customFormat="1" x14ac:dyDescent="0.3">
      <c r="A40" s="2"/>
      <c r="B40" s="6"/>
      <c r="C40" s="7"/>
      <c r="D40" s="683" t="s">
        <v>2508</v>
      </c>
      <c r="E40" s="684" t="s">
        <v>16</v>
      </c>
      <c r="F40" s="684"/>
      <c r="G40" s="684"/>
      <c r="H40" s="684"/>
      <c r="I40" s="7"/>
      <c r="J40" s="8"/>
      <c r="K40" s="2"/>
      <c r="L40" s="2"/>
      <c r="M40" s="2"/>
      <c r="N40" s="2"/>
      <c r="O40" s="2"/>
      <c r="P40" s="2"/>
      <c r="Q40" s="2"/>
      <c r="R40" s="2"/>
    </row>
    <row r="41" spans="1:18" ht="15" thickBot="1" x14ac:dyDescent="0.35">
      <c r="B41" s="18"/>
      <c r="C41" s="19"/>
      <c r="D41" s="19"/>
      <c r="E41" s="19"/>
      <c r="F41" s="19"/>
      <c r="G41" s="19"/>
      <c r="H41" s="19"/>
      <c r="I41" s="19"/>
      <c r="J41" s="20"/>
    </row>
  </sheetData>
  <mergeCells count="10">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s>
  <printOptions horizontalCentered="1" verticalCentered="1"/>
  <pageMargins left="0.70866141732283472" right="0.70866141732283472" top="0.74803149606299213" bottom="0.74803149606299213" header="0.31496062992125984" footer="0.31496062992125984"/>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election sqref="A1:C1"/>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1581</v>
      </c>
      <c r="D9" s="24"/>
      <c r="E9" s="24"/>
      <c r="F9" s="24"/>
      <c r="G9" s="24"/>
      <c r="H9" s="24"/>
      <c r="I9" s="7"/>
      <c r="J9" s="8"/>
      <c r="M9" s="22"/>
      <c r="N9" s="7"/>
    </row>
    <row r="10" spans="1:14" x14ac:dyDescent="0.3">
      <c r="B10" s="6"/>
      <c r="C10" s="23" t="s">
        <v>1582</v>
      </c>
      <c r="D10" s="29"/>
      <c r="E10" s="29"/>
      <c r="F10" s="24"/>
      <c r="G10" s="24"/>
      <c r="H10" s="24"/>
      <c r="I10" s="7"/>
      <c r="J10" s="8"/>
      <c r="M10" s="22"/>
      <c r="N10" s="7"/>
    </row>
    <row r="11" spans="1:14" x14ac:dyDescent="0.3">
      <c r="B11" s="6"/>
      <c r="C11" s="23" t="s">
        <v>1583</v>
      </c>
      <c r="D11" s="24"/>
      <c r="E11" s="24"/>
      <c r="F11" s="24"/>
      <c r="G11" s="24"/>
      <c r="H11" s="24"/>
      <c r="I11" s="7"/>
      <c r="J11" s="8"/>
      <c r="M11" s="22"/>
      <c r="N11" s="22"/>
    </row>
    <row r="12" spans="1:14" x14ac:dyDescent="0.3">
      <c r="B12" s="6"/>
      <c r="C12" s="23"/>
      <c r="D12" s="23" t="s">
        <v>1584</v>
      </c>
      <c r="E12" s="24"/>
      <c r="F12" s="24"/>
      <c r="G12" s="24"/>
      <c r="H12" s="24"/>
      <c r="I12" s="7"/>
      <c r="J12" s="8"/>
      <c r="M12" s="22"/>
      <c r="N12" s="22"/>
    </row>
    <row r="13" spans="1:14" x14ac:dyDescent="0.3">
      <c r="B13" s="6"/>
      <c r="C13" s="23"/>
      <c r="D13" s="23" t="s">
        <v>1585</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1586</v>
      </c>
      <c r="D17" s="23"/>
      <c r="E17" s="23"/>
      <c r="F17" s="28"/>
      <c r="G17" s="28"/>
      <c r="H17" s="28"/>
      <c r="I17" s="28"/>
      <c r="J17" s="8"/>
      <c r="M17" s="22"/>
      <c r="N17" s="23"/>
    </row>
    <row r="18" spans="2:14" s="2" customFormat="1" x14ac:dyDescent="0.3">
      <c r="B18" s="6"/>
      <c r="C18" s="29" t="s">
        <v>1587</v>
      </c>
      <c r="D18" s="29"/>
      <c r="E18" s="24"/>
      <c r="F18" s="28"/>
      <c r="G18" s="28"/>
      <c r="H18" s="28"/>
      <c r="I18" s="28"/>
      <c r="J18" s="8"/>
      <c r="M18" s="22"/>
      <c r="N18" s="23"/>
    </row>
    <row r="19" spans="2:14" s="2" customFormat="1" x14ac:dyDescent="0.3">
      <c r="B19" s="6"/>
      <c r="C19" s="23" t="s">
        <v>1588</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1589</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1590</v>
      </c>
      <c r="D24" s="23"/>
      <c r="E24" s="23"/>
      <c r="F24" s="31"/>
      <c r="G24" s="31"/>
      <c r="H24" s="31"/>
      <c r="I24" s="14"/>
      <c r="J24" s="8"/>
    </row>
    <row r="25" spans="2:14" s="2" customFormat="1" ht="15" customHeight="1" x14ac:dyDescent="0.3">
      <c r="B25" s="6"/>
      <c r="C25" s="689" t="s">
        <v>1592</v>
      </c>
      <c r="D25" s="689"/>
      <c r="E25" s="689"/>
      <c r="F25" s="689"/>
      <c r="G25" s="689"/>
      <c r="H25" s="689"/>
      <c r="I25" s="14"/>
      <c r="J25" s="8"/>
    </row>
    <row r="26" spans="2:14" s="2" customFormat="1" x14ac:dyDescent="0.3">
      <c r="B26" s="6"/>
      <c r="C26" s="689"/>
      <c r="D26" s="689"/>
      <c r="E26" s="689"/>
      <c r="F26" s="689"/>
      <c r="G26" s="689"/>
      <c r="H26" s="689"/>
      <c r="I26" s="14"/>
      <c r="J26" s="8"/>
    </row>
    <row r="27" spans="2:14" s="2" customFormat="1" x14ac:dyDescent="0.3">
      <c r="B27" s="6"/>
      <c r="C27" s="689" t="s">
        <v>1591</v>
      </c>
      <c r="D27" s="689"/>
      <c r="E27" s="689"/>
      <c r="F27" s="689"/>
      <c r="G27" s="689"/>
      <c r="H27" s="689"/>
      <c r="I27" s="14"/>
      <c r="J27" s="8"/>
    </row>
    <row r="28" spans="2:14" s="2" customFormat="1" x14ac:dyDescent="0.3">
      <c r="B28" s="6"/>
      <c r="C28" s="689"/>
      <c r="D28" s="689"/>
      <c r="E28" s="689"/>
      <c r="F28" s="689"/>
      <c r="G28" s="689"/>
      <c r="H28" s="689"/>
      <c r="I28" s="14"/>
      <c r="J28" s="8"/>
    </row>
    <row r="29" spans="2:14" s="2" customFormat="1" x14ac:dyDescent="0.3">
      <c r="B29" s="6"/>
      <c r="C29" s="689" t="s">
        <v>1593</v>
      </c>
      <c r="D29" s="689"/>
      <c r="E29" s="689"/>
      <c r="F29" s="689"/>
      <c r="G29" s="689"/>
      <c r="H29" s="689"/>
      <c r="I29" s="14"/>
      <c r="J29" s="8"/>
    </row>
    <row r="30" spans="2:14" s="2" customFormat="1" x14ac:dyDescent="0.3">
      <c r="B30" s="6"/>
      <c r="C30" s="689"/>
      <c r="D30" s="689"/>
      <c r="E30" s="689"/>
      <c r="F30" s="689"/>
      <c r="G30" s="689"/>
      <c r="H30" s="689"/>
      <c r="I30" s="14"/>
      <c r="J30" s="8"/>
    </row>
    <row r="31" spans="2:14" s="2" customFormat="1" x14ac:dyDescent="0.3">
      <c r="B31" s="6"/>
      <c r="C31" s="23" t="s">
        <v>1597</v>
      </c>
      <c r="D31" s="23"/>
      <c r="E31" s="23"/>
      <c r="F31" s="31"/>
      <c r="G31" s="31"/>
      <c r="H31" s="31"/>
      <c r="I31" s="14"/>
      <c r="J31" s="8"/>
    </row>
    <row r="32" spans="2:14" s="2" customFormat="1" x14ac:dyDescent="0.3">
      <c r="B32" s="6"/>
      <c r="C32" s="23"/>
      <c r="D32" s="23" t="s">
        <v>1594</v>
      </c>
      <c r="E32" s="23"/>
      <c r="F32" s="31"/>
      <c r="G32" s="31"/>
      <c r="H32" s="31"/>
      <c r="I32" s="14"/>
      <c r="J32" s="8"/>
    </row>
    <row r="33" spans="2:20" s="2" customFormat="1" x14ac:dyDescent="0.3">
      <c r="B33" s="6"/>
      <c r="C33" s="23"/>
      <c r="D33" s="23" t="s">
        <v>1595</v>
      </c>
      <c r="E33" s="23"/>
      <c r="F33" s="31"/>
      <c r="G33" s="31"/>
      <c r="H33" s="31"/>
      <c r="I33" s="14"/>
      <c r="J33" s="8"/>
    </row>
    <row r="34" spans="2:20" s="2" customFormat="1" x14ac:dyDescent="0.3">
      <c r="B34" s="6"/>
      <c r="C34" s="23"/>
      <c r="D34" s="23" t="s">
        <v>1596</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2:20" x14ac:dyDescent="0.3">
      <c r="B65" s="30"/>
      <c r="C65" s="23"/>
      <c r="D65" s="7"/>
      <c r="E65" s="24"/>
      <c r="F65" s="31"/>
      <c r="G65" s="31"/>
      <c r="H65" s="31"/>
      <c r="I65" s="31"/>
      <c r="J65" s="25"/>
      <c r="S65" s="2"/>
      <c r="T65" s="2"/>
    </row>
    <row r="66" spans="2:20" x14ac:dyDescent="0.3">
      <c r="B66" s="30"/>
      <c r="C66" s="23"/>
      <c r="D66" s="7"/>
      <c r="E66" s="24"/>
      <c r="F66" s="31"/>
      <c r="G66" s="31"/>
      <c r="H66" s="31"/>
      <c r="I66" s="31"/>
      <c r="J66" s="25"/>
      <c r="S66" s="2"/>
      <c r="T66" s="2"/>
    </row>
    <row r="67" spans="2:20" x14ac:dyDescent="0.3">
      <c r="B67" s="30"/>
      <c r="C67" s="23"/>
      <c r="D67" s="7"/>
      <c r="E67" s="24"/>
      <c r="F67" s="31"/>
      <c r="G67" s="31"/>
      <c r="H67" s="31"/>
      <c r="I67" s="31"/>
      <c r="J67" s="25"/>
      <c r="S67" s="2"/>
      <c r="T67" s="2"/>
    </row>
    <row r="68" spans="2:20" x14ac:dyDescent="0.3">
      <c r="B68" s="30"/>
      <c r="C68" s="23"/>
      <c r="D68" s="7"/>
      <c r="E68" s="24"/>
      <c r="F68" s="31"/>
      <c r="G68" s="31"/>
      <c r="H68" s="31"/>
      <c r="I68" s="31"/>
      <c r="J68" s="25"/>
      <c r="S68" s="2"/>
      <c r="T68" s="2"/>
    </row>
    <row r="69" spans="2:20" x14ac:dyDescent="0.3">
      <c r="B69" s="6"/>
      <c r="C69" s="22"/>
      <c r="D69" s="22"/>
      <c r="E69" s="7"/>
      <c r="F69" s="14"/>
      <c r="G69" s="14"/>
      <c r="H69" s="14"/>
      <c r="I69" s="14"/>
      <c r="J69" s="8"/>
      <c r="S69" s="2"/>
      <c r="T69" s="2"/>
    </row>
    <row r="70" spans="2:20" ht="15" thickBot="1" x14ac:dyDescent="0.35">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9" zoomScale="80" zoomScaleNormal="80" workbookViewId="0">
      <selection sqref="A1:C1"/>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690" t="s">
        <v>37</v>
      </c>
      <c r="B1" s="691"/>
      <c r="C1" s="691"/>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1569</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329" t="s">
        <v>2225</v>
      </c>
      <c r="D24" s="59"/>
    </row>
    <row r="25" spans="1:31" ht="14.4" customHeight="1" x14ac:dyDescent="0.3">
      <c r="A25" s="199" t="s">
        <v>1575</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9" t="s">
        <v>1572</v>
      </c>
      <c r="B29" s="199"/>
      <c r="C29" s="200"/>
    </row>
    <row r="30" spans="1:31" ht="57.6" x14ac:dyDescent="0.3">
      <c r="A30" s="201"/>
      <c r="B30" s="202" t="s">
        <v>1570</v>
      </c>
      <c r="C30" s="329" t="s">
        <v>2226</v>
      </c>
    </row>
    <row r="31" spans="1:31" x14ac:dyDescent="0.3">
      <c r="A31" s="199" t="s">
        <v>1571</v>
      </c>
      <c r="B31" s="199"/>
      <c r="C31" s="200"/>
    </row>
    <row r="32" spans="1:31" ht="28.8" x14ac:dyDescent="0.3">
      <c r="A32" s="201"/>
      <c r="B32" s="202" t="s">
        <v>1573</v>
      </c>
      <c r="C32" s="58" t="s">
        <v>1574</v>
      </c>
    </row>
    <row r="33" spans="1:3" x14ac:dyDescent="0.3">
      <c r="A33" s="199" t="s">
        <v>1576</v>
      </c>
      <c r="B33" s="199"/>
      <c r="C33" s="200"/>
    </row>
    <row r="34" spans="1:3" x14ac:dyDescent="0.3">
      <c r="A34" s="201"/>
      <c r="B34" s="202" t="s">
        <v>1580</v>
      </c>
      <c r="C34" s="58" t="s">
        <v>1579</v>
      </c>
    </row>
    <row r="38" spans="1:3" x14ac:dyDescent="0.3">
      <c r="C38" s="20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237" sqref="C237"/>
    </sheetView>
  </sheetViews>
  <sheetFormatPr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7" t="s">
        <v>1526</v>
      </c>
      <c r="B1" s="187"/>
      <c r="C1" s="64"/>
      <c r="D1" s="64"/>
      <c r="E1" s="64"/>
      <c r="F1" s="195" t="s">
        <v>2061</v>
      </c>
      <c r="H1" s="64"/>
      <c r="I1" s="187"/>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1557</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H6" s="64"/>
      <c r="L6" s="64"/>
      <c r="M6" s="64"/>
    </row>
    <row r="7" spans="1:13" x14ac:dyDescent="0.3">
      <c r="B7" s="73" t="s">
        <v>75</v>
      </c>
      <c r="H7" s="64"/>
      <c r="L7" s="64"/>
      <c r="M7" s="64"/>
    </row>
    <row r="8" spans="1:13" x14ac:dyDescent="0.3">
      <c r="B8" s="73" t="s">
        <v>76</v>
      </c>
      <c r="F8" s="66" t="s">
        <v>77</v>
      </c>
      <c r="H8" s="64"/>
      <c r="L8" s="64"/>
      <c r="M8" s="64"/>
    </row>
    <row r="9" spans="1:13" x14ac:dyDescent="0.3">
      <c r="B9" s="74" t="s">
        <v>78</v>
      </c>
      <c r="H9" s="64"/>
      <c r="L9" s="64"/>
      <c r="M9" s="64"/>
    </row>
    <row r="10" spans="1:13" x14ac:dyDescent="0.3">
      <c r="B10" s="74" t="s">
        <v>79</v>
      </c>
      <c r="H10" s="64"/>
      <c r="L10" s="64"/>
      <c r="M10" s="64"/>
    </row>
    <row r="11" spans="1:13" ht="15" thickBot="1" x14ac:dyDescent="0.35">
      <c r="B11" s="75" t="s">
        <v>80</v>
      </c>
      <c r="H11" s="64"/>
      <c r="L11" s="64"/>
      <c r="M11" s="64"/>
    </row>
    <row r="12" spans="1:13" x14ac:dyDescent="0.3">
      <c r="B12" s="76"/>
      <c r="H12" s="64"/>
      <c r="L12" s="64"/>
      <c r="M12" s="64"/>
    </row>
    <row r="13" spans="1:13" ht="36" x14ac:dyDescent="0.3">
      <c r="A13" s="77" t="s">
        <v>81</v>
      </c>
      <c r="B13" s="77" t="s">
        <v>74</v>
      </c>
      <c r="C13" s="78"/>
      <c r="D13" s="78"/>
      <c r="E13" s="78"/>
      <c r="F13" s="78"/>
      <c r="G13" s="79"/>
      <c r="H13" s="64"/>
      <c r="L13" s="64"/>
      <c r="M13" s="64"/>
    </row>
    <row r="14" spans="1:13" x14ac:dyDescent="0.3">
      <c r="A14" s="66" t="s">
        <v>82</v>
      </c>
      <c r="B14" s="80" t="s">
        <v>0</v>
      </c>
      <c r="C14" s="615" t="s">
        <v>12</v>
      </c>
      <c r="E14" s="72"/>
      <c r="F14" s="72"/>
      <c r="H14" s="64"/>
      <c r="L14" s="64"/>
      <c r="M14" s="64"/>
    </row>
    <row r="15" spans="1:13" x14ac:dyDescent="0.3">
      <c r="A15" s="66" t="s">
        <v>84</v>
      </c>
      <c r="B15" s="80" t="s">
        <v>85</v>
      </c>
      <c r="C15" s="615" t="s">
        <v>2682</v>
      </c>
      <c r="E15" s="72"/>
      <c r="F15" s="72"/>
      <c r="H15" s="64"/>
      <c r="L15" s="64"/>
      <c r="M15" s="64"/>
    </row>
    <row r="16" spans="1:13" ht="57.6" x14ac:dyDescent="0.3">
      <c r="A16" s="66" t="s">
        <v>86</v>
      </c>
      <c r="B16" s="80" t="s">
        <v>87</v>
      </c>
      <c r="C16" s="616" t="s">
        <v>2989</v>
      </c>
      <c r="E16" s="72"/>
      <c r="F16" s="72"/>
      <c r="H16" s="64"/>
      <c r="L16" s="64"/>
      <c r="M16" s="64"/>
    </row>
    <row r="17" spans="1:13" x14ac:dyDescent="0.3">
      <c r="A17" s="66" t="s">
        <v>88</v>
      </c>
      <c r="B17" s="80" t="s">
        <v>89</v>
      </c>
      <c r="C17" s="617">
        <v>44500</v>
      </c>
      <c r="E17" s="72"/>
      <c r="F17" s="72"/>
      <c r="H17" s="64"/>
      <c r="L17" s="64"/>
      <c r="M17" s="64"/>
    </row>
    <row r="18" spans="1:13" outlineLevel="1" x14ac:dyDescent="0.3">
      <c r="A18" s="66" t="s">
        <v>90</v>
      </c>
      <c r="B18" s="81"/>
      <c r="E18" s="72"/>
      <c r="F18" s="72"/>
      <c r="H18" s="64"/>
      <c r="L18" s="64"/>
      <c r="M18" s="64"/>
    </row>
    <row r="19" spans="1:13" outlineLevel="1" x14ac:dyDescent="0.3">
      <c r="A19" s="66" t="s">
        <v>91</v>
      </c>
      <c r="B19" s="81"/>
      <c r="E19" s="72"/>
      <c r="F19" s="72"/>
      <c r="H19" s="64"/>
      <c r="L19" s="64"/>
      <c r="M19" s="64"/>
    </row>
    <row r="20" spans="1:13" outlineLevel="1" x14ac:dyDescent="0.3">
      <c r="A20" s="66" t="s">
        <v>92</v>
      </c>
      <c r="B20" s="81"/>
      <c r="E20" s="72"/>
      <c r="F20" s="72"/>
      <c r="H20" s="64"/>
      <c r="L20" s="64"/>
      <c r="M20" s="64"/>
    </row>
    <row r="21" spans="1:13" outlineLevel="1" x14ac:dyDescent="0.3">
      <c r="A21" s="66" t="s">
        <v>93</v>
      </c>
      <c r="B21" s="81"/>
      <c r="E21" s="72"/>
      <c r="F21" s="72"/>
      <c r="H21" s="64"/>
      <c r="L21" s="64"/>
      <c r="M21" s="64"/>
    </row>
    <row r="22" spans="1:13" outlineLevel="1" x14ac:dyDescent="0.3">
      <c r="A22" s="66" t="s">
        <v>94</v>
      </c>
      <c r="B22" s="81"/>
      <c r="E22" s="72"/>
      <c r="F22" s="72"/>
      <c r="H22" s="64"/>
      <c r="L22" s="64"/>
      <c r="M22" s="64"/>
    </row>
    <row r="23" spans="1:13" outlineLevel="1" x14ac:dyDescent="0.3">
      <c r="A23" s="66" t="s">
        <v>95</v>
      </c>
      <c r="B23" s="81"/>
      <c r="E23" s="72"/>
      <c r="F23" s="72"/>
      <c r="H23" s="64"/>
      <c r="L23" s="64"/>
      <c r="M23" s="64"/>
    </row>
    <row r="24" spans="1:13" outlineLevel="1" x14ac:dyDescent="0.3">
      <c r="A24" s="66" t="s">
        <v>96</v>
      </c>
      <c r="B24" s="81"/>
      <c r="E24" s="72"/>
      <c r="F24" s="72"/>
      <c r="H24" s="64"/>
      <c r="L24" s="64"/>
      <c r="M24" s="64"/>
    </row>
    <row r="25" spans="1:13" outlineLevel="1" x14ac:dyDescent="0.3">
      <c r="A25" s="66" t="s">
        <v>97</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98</v>
      </c>
      <c r="B27" s="82" t="s">
        <v>99</v>
      </c>
      <c r="C27" s="615" t="s">
        <v>2990</v>
      </c>
      <c r="D27" s="83"/>
      <c r="E27" s="83"/>
      <c r="F27" s="83"/>
      <c r="H27" s="64"/>
      <c r="L27" s="64"/>
      <c r="M27" s="64"/>
    </row>
    <row r="28" spans="1:13" x14ac:dyDescent="0.3">
      <c r="A28" s="66" t="s">
        <v>100</v>
      </c>
      <c r="B28" s="82" t="s">
        <v>101</v>
      </c>
      <c r="C28" s="615" t="s">
        <v>2990</v>
      </c>
      <c r="D28" s="83"/>
      <c r="E28" s="83"/>
      <c r="F28" s="83"/>
      <c r="H28" s="64"/>
      <c r="L28" s="64"/>
      <c r="M28" s="64"/>
    </row>
    <row r="29" spans="1:13" x14ac:dyDescent="0.3">
      <c r="A29" s="66" t="s">
        <v>102</v>
      </c>
      <c r="B29" s="82" t="s">
        <v>103</v>
      </c>
      <c r="C29" s="616" t="s">
        <v>2991</v>
      </c>
      <c r="E29" s="83"/>
      <c r="F29" s="83"/>
      <c r="H29" s="64"/>
      <c r="L29" s="64"/>
      <c r="M29" s="64"/>
    </row>
    <row r="30" spans="1:13" outlineLevel="1" x14ac:dyDescent="0.3">
      <c r="A30" s="66" t="s">
        <v>104</v>
      </c>
      <c r="B30" s="82"/>
      <c r="E30" s="83"/>
      <c r="F30" s="83"/>
      <c r="H30" s="64"/>
      <c r="L30" s="64"/>
      <c r="M30" s="64"/>
    </row>
    <row r="31" spans="1:13" outlineLevel="1" x14ac:dyDescent="0.3">
      <c r="A31" s="66" t="s">
        <v>105</v>
      </c>
      <c r="B31" s="82"/>
      <c r="E31" s="83"/>
      <c r="F31" s="83"/>
      <c r="H31" s="64"/>
      <c r="L31" s="64"/>
      <c r="M31" s="64"/>
    </row>
    <row r="32" spans="1:13" outlineLevel="1" x14ac:dyDescent="0.3">
      <c r="A32" s="66" t="s">
        <v>106</v>
      </c>
      <c r="B32" s="82"/>
      <c r="E32" s="83"/>
      <c r="F32" s="83"/>
      <c r="H32" s="64"/>
      <c r="L32" s="64"/>
      <c r="M32" s="64"/>
    </row>
    <row r="33" spans="1:14" outlineLevel="1" x14ac:dyDescent="0.3">
      <c r="A33" s="66" t="s">
        <v>107</v>
      </c>
      <c r="B33" s="82"/>
      <c r="E33" s="83"/>
      <c r="F33" s="83"/>
      <c r="H33" s="64"/>
      <c r="L33" s="64"/>
      <c r="M33" s="64"/>
    </row>
    <row r="34" spans="1:14" outlineLevel="1" x14ac:dyDescent="0.3">
      <c r="A34" s="66" t="s">
        <v>108</v>
      </c>
      <c r="B34" s="82"/>
      <c r="E34" s="83"/>
      <c r="F34" s="83"/>
      <c r="H34" s="64"/>
      <c r="L34" s="64"/>
      <c r="M34" s="64"/>
    </row>
    <row r="35" spans="1:14" outlineLevel="1" x14ac:dyDescent="0.3">
      <c r="A35" s="66" t="s">
        <v>109</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110</v>
      </c>
      <c r="C37" s="85" t="s">
        <v>111</v>
      </c>
      <c r="D37" s="87"/>
      <c r="E37" s="87"/>
      <c r="F37" s="87"/>
      <c r="G37" s="88"/>
      <c r="H37" s="64"/>
      <c r="L37" s="64"/>
      <c r="M37" s="64"/>
    </row>
    <row r="38" spans="1:14" x14ac:dyDescent="0.3">
      <c r="A38" s="66" t="s">
        <v>4</v>
      </c>
      <c r="B38" s="83" t="s">
        <v>1398</v>
      </c>
      <c r="C38" s="618">
        <v>35934.723686919766</v>
      </c>
      <c r="F38" s="83"/>
      <c r="H38" s="64"/>
      <c r="L38" s="64"/>
      <c r="M38" s="64"/>
    </row>
    <row r="39" spans="1:14" x14ac:dyDescent="0.3">
      <c r="A39" s="66" t="s">
        <v>112</v>
      </c>
      <c r="B39" s="83" t="s">
        <v>113</v>
      </c>
      <c r="C39" s="618">
        <v>26128.082900000001</v>
      </c>
      <c r="F39" s="83"/>
      <c r="H39" s="64"/>
      <c r="L39" s="64"/>
      <c r="M39" s="64"/>
      <c r="N39" s="96"/>
    </row>
    <row r="40" spans="1:14" outlineLevel="1" x14ac:dyDescent="0.3">
      <c r="A40" s="66" t="s">
        <v>114</v>
      </c>
      <c r="B40" s="89" t="s">
        <v>115</v>
      </c>
      <c r="C40" s="190" t="s">
        <v>1226</v>
      </c>
      <c r="F40" s="83"/>
      <c r="H40" s="64"/>
      <c r="L40" s="64"/>
      <c r="M40" s="64"/>
      <c r="N40" s="96"/>
    </row>
    <row r="41" spans="1:14" outlineLevel="1" x14ac:dyDescent="0.3">
      <c r="A41" s="66" t="s">
        <v>117</v>
      </c>
      <c r="B41" s="89" t="s">
        <v>118</v>
      </c>
      <c r="C41" s="190" t="s">
        <v>1226</v>
      </c>
      <c r="F41" s="83"/>
      <c r="H41" s="64"/>
      <c r="L41" s="64"/>
      <c r="M41" s="64"/>
      <c r="N41" s="96"/>
    </row>
    <row r="42" spans="1:14" outlineLevel="1" x14ac:dyDescent="0.3">
      <c r="A42" s="66" t="s">
        <v>119</v>
      </c>
      <c r="B42" s="89"/>
      <c r="C42" s="190"/>
      <c r="F42" s="83"/>
      <c r="H42" s="64"/>
      <c r="L42" s="64"/>
      <c r="M42" s="64"/>
      <c r="N42" s="96"/>
    </row>
    <row r="43" spans="1:14" outlineLevel="1" x14ac:dyDescent="0.3">
      <c r="A43" s="96" t="s">
        <v>1598</v>
      </c>
      <c r="B43" s="83"/>
      <c r="F43" s="83"/>
      <c r="H43" s="64"/>
      <c r="L43" s="64"/>
      <c r="M43" s="64"/>
      <c r="N43" s="96"/>
    </row>
    <row r="44" spans="1:14" ht="15" customHeight="1" x14ac:dyDescent="0.3">
      <c r="A44" s="85"/>
      <c r="B44" s="86" t="s">
        <v>120</v>
      </c>
      <c r="C44" s="139" t="s">
        <v>1399</v>
      </c>
      <c r="D44" s="85" t="s">
        <v>121</v>
      </c>
      <c r="E44" s="87"/>
      <c r="F44" s="88" t="s">
        <v>122</v>
      </c>
      <c r="G44" s="88" t="s">
        <v>123</v>
      </c>
      <c r="H44" s="64"/>
      <c r="L44" s="64"/>
      <c r="M44" s="64"/>
      <c r="N44" s="96"/>
    </row>
    <row r="45" spans="1:14" x14ac:dyDescent="0.3">
      <c r="A45" s="66" t="s">
        <v>8</v>
      </c>
      <c r="B45" s="83" t="s">
        <v>124</v>
      </c>
      <c r="C45" s="237">
        <v>0.03</v>
      </c>
      <c r="D45" s="620">
        <f>IF(OR(C38="[For completion]",C39="[For completion]"),"Please complete G.3.1.1 and G.3.1.2",(C38/C39-1))</f>
        <v>0.37532951898739442</v>
      </c>
      <c r="E45" s="184"/>
      <c r="F45" s="619">
        <v>5.2631578947368363E-2</v>
      </c>
      <c r="G45" s="66" t="s">
        <v>1226</v>
      </c>
      <c r="H45" s="64"/>
      <c r="L45" s="64"/>
      <c r="M45" s="64"/>
      <c r="N45" s="96"/>
    </row>
    <row r="46" spans="1:14" outlineLevel="1" x14ac:dyDescent="0.3">
      <c r="A46" s="66" t="s">
        <v>125</v>
      </c>
      <c r="B46" s="81" t="s">
        <v>126</v>
      </c>
      <c r="C46" s="184"/>
      <c r="D46" s="619">
        <v>6.9518716577539941E-2</v>
      </c>
      <c r="E46" s="184"/>
      <c r="F46" s="184"/>
      <c r="G46" s="103"/>
      <c r="H46" s="64"/>
      <c r="L46" s="64"/>
      <c r="M46" s="64"/>
      <c r="N46" s="96"/>
    </row>
    <row r="47" spans="1:14" outlineLevel="1" x14ac:dyDescent="0.3">
      <c r="A47" s="66" t="s">
        <v>127</v>
      </c>
      <c r="B47" s="81" t="s">
        <v>128</v>
      </c>
      <c r="C47" s="184"/>
      <c r="D47" s="184"/>
      <c r="E47" s="184"/>
      <c r="F47" s="184"/>
      <c r="G47" s="103"/>
      <c r="H47" s="64"/>
      <c r="L47" s="64"/>
      <c r="M47" s="64"/>
      <c r="N47" s="96"/>
    </row>
    <row r="48" spans="1:14" outlineLevel="1" x14ac:dyDescent="0.3">
      <c r="A48" s="66" t="s">
        <v>129</v>
      </c>
      <c r="B48" s="81"/>
      <c r="C48" s="103"/>
      <c r="D48" s="103"/>
      <c r="E48" s="103"/>
      <c r="F48" s="103"/>
      <c r="G48" s="103"/>
      <c r="H48" s="64"/>
      <c r="L48" s="64"/>
      <c r="M48" s="64"/>
      <c r="N48" s="96"/>
    </row>
    <row r="49" spans="1:14" outlineLevel="1" x14ac:dyDescent="0.3">
      <c r="A49" s="66" t="s">
        <v>130</v>
      </c>
      <c r="B49" s="81"/>
      <c r="C49" s="103"/>
      <c r="D49" s="103"/>
      <c r="E49" s="103"/>
      <c r="F49" s="103"/>
      <c r="G49" s="103"/>
      <c r="H49" s="64"/>
      <c r="L49" s="64"/>
      <c r="M49" s="64"/>
      <c r="N49" s="96"/>
    </row>
    <row r="50" spans="1:14" outlineLevel="1" x14ac:dyDescent="0.3">
      <c r="A50" s="66" t="s">
        <v>131</v>
      </c>
      <c r="B50" s="81"/>
      <c r="C50" s="103"/>
      <c r="D50" s="103"/>
      <c r="E50" s="103"/>
      <c r="F50" s="103"/>
      <c r="G50" s="103"/>
      <c r="H50" s="64"/>
      <c r="L50" s="64"/>
      <c r="M50" s="64"/>
      <c r="N50" s="96"/>
    </row>
    <row r="51" spans="1:14" outlineLevel="1" x14ac:dyDescent="0.3">
      <c r="A51" s="66" t="s">
        <v>132</v>
      </c>
      <c r="B51" s="81"/>
      <c r="C51" s="103"/>
      <c r="D51" s="103"/>
      <c r="E51" s="103"/>
      <c r="F51" s="103"/>
      <c r="G51" s="103"/>
      <c r="H51" s="64"/>
      <c r="L51" s="64"/>
      <c r="M51" s="64"/>
      <c r="N51" s="96"/>
    </row>
    <row r="52" spans="1:14" ht="15" customHeight="1" x14ac:dyDescent="0.3">
      <c r="A52" s="85"/>
      <c r="B52" s="86" t="s">
        <v>133</v>
      </c>
      <c r="C52" s="85" t="s">
        <v>111</v>
      </c>
      <c r="D52" s="85"/>
      <c r="E52" s="87"/>
      <c r="F52" s="88" t="s">
        <v>134</v>
      </c>
      <c r="G52" s="88"/>
      <c r="H52" s="64"/>
      <c r="L52" s="64"/>
      <c r="M52" s="64"/>
      <c r="N52" s="96"/>
    </row>
    <row r="53" spans="1:14" x14ac:dyDescent="0.3">
      <c r="A53" s="66" t="s">
        <v>135</v>
      </c>
      <c r="B53" s="83" t="s">
        <v>136</v>
      </c>
      <c r="C53" s="190">
        <v>35934.723686919766</v>
      </c>
      <c r="E53" s="91"/>
      <c r="F53" s="204">
        <f>IF($C$58=0,"",IF(C53="[for completion]","",C53/$C$58))</f>
        <v>1</v>
      </c>
      <c r="G53" s="92"/>
      <c r="H53" s="64"/>
      <c r="L53" s="64"/>
      <c r="M53" s="64"/>
      <c r="N53" s="96"/>
    </row>
    <row r="54" spans="1:14" x14ac:dyDescent="0.3">
      <c r="A54" s="66" t="s">
        <v>137</v>
      </c>
      <c r="B54" s="83" t="s">
        <v>138</v>
      </c>
      <c r="C54" s="190">
        <v>0</v>
      </c>
      <c r="E54" s="91"/>
      <c r="F54" s="204">
        <f>IF($C$58=0,"",IF(C54="[for completion]","",C54/$C$58))</f>
        <v>0</v>
      </c>
      <c r="G54" s="92"/>
      <c r="H54" s="64"/>
      <c r="L54" s="64"/>
      <c r="M54" s="64"/>
      <c r="N54" s="96"/>
    </row>
    <row r="55" spans="1:14" x14ac:dyDescent="0.3">
      <c r="A55" s="66" t="s">
        <v>139</v>
      </c>
      <c r="B55" s="83" t="s">
        <v>140</v>
      </c>
      <c r="C55" s="190">
        <v>0</v>
      </c>
      <c r="E55" s="91"/>
      <c r="F55" s="211">
        <f t="shared" ref="F55:F56" si="0">IF($C$58=0,"",IF(C55="[for completion]","",C55/$C$58))</f>
        <v>0</v>
      </c>
      <c r="G55" s="92"/>
      <c r="H55" s="64"/>
      <c r="L55" s="64"/>
      <c r="M55" s="64"/>
      <c r="N55" s="96"/>
    </row>
    <row r="56" spans="1:14" x14ac:dyDescent="0.3">
      <c r="A56" s="66" t="s">
        <v>141</v>
      </c>
      <c r="B56" s="83" t="s">
        <v>142</v>
      </c>
      <c r="C56" s="190">
        <v>0</v>
      </c>
      <c r="E56" s="91"/>
      <c r="F56" s="211">
        <f t="shared" si="0"/>
        <v>0</v>
      </c>
      <c r="G56" s="92"/>
      <c r="H56" s="64"/>
      <c r="L56" s="64"/>
      <c r="M56" s="64"/>
      <c r="N56" s="96"/>
    </row>
    <row r="57" spans="1:14" x14ac:dyDescent="0.3">
      <c r="A57" s="66" t="s">
        <v>143</v>
      </c>
      <c r="B57" s="66" t="s">
        <v>144</v>
      </c>
      <c r="C57" s="190">
        <v>0</v>
      </c>
      <c r="E57" s="91"/>
      <c r="F57" s="204">
        <f>IF($C$58=0,"",IF(C57="[for completion]","",C57/$C$58))</f>
        <v>0</v>
      </c>
      <c r="G57" s="92"/>
      <c r="H57" s="64"/>
      <c r="L57" s="64"/>
      <c r="M57" s="64"/>
      <c r="N57" s="96"/>
    </row>
    <row r="58" spans="1:14" x14ac:dyDescent="0.3">
      <c r="A58" s="66" t="s">
        <v>145</v>
      </c>
      <c r="B58" s="93" t="s">
        <v>146</v>
      </c>
      <c r="C58" s="192">
        <f>SUM(C53:C57)</f>
        <v>35934.723686919766</v>
      </c>
      <c r="D58" s="91"/>
      <c r="E58" s="91"/>
      <c r="F58" s="205">
        <f>SUM(F53:F57)</f>
        <v>1</v>
      </c>
      <c r="G58" s="92"/>
      <c r="H58" s="64"/>
      <c r="L58" s="64"/>
      <c r="M58" s="64"/>
      <c r="N58" s="96"/>
    </row>
    <row r="59" spans="1:14" outlineLevel="1" x14ac:dyDescent="0.3">
      <c r="A59" s="66" t="s">
        <v>147</v>
      </c>
      <c r="B59" s="95"/>
      <c r="C59" s="190"/>
      <c r="E59" s="91"/>
      <c r="F59" s="204"/>
      <c r="G59" s="92"/>
      <c r="H59" s="64"/>
      <c r="L59" s="64"/>
      <c r="M59" s="64"/>
      <c r="N59" s="96"/>
    </row>
    <row r="60" spans="1:14" outlineLevel="1" x14ac:dyDescent="0.3">
      <c r="A60" s="66" t="s">
        <v>149</v>
      </c>
      <c r="B60" s="95"/>
      <c r="C60" s="190"/>
      <c r="E60" s="91"/>
      <c r="F60" s="204"/>
      <c r="G60" s="92"/>
      <c r="H60" s="64"/>
      <c r="L60" s="64"/>
      <c r="M60" s="64"/>
      <c r="N60" s="96"/>
    </row>
    <row r="61" spans="1:14" outlineLevel="1" x14ac:dyDescent="0.3">
      <c r="A61" s="66" t="s">
        <v>150</v>
      </c>
      <c r="B61" s="95"/>
      <c r="C61" s="190"/>
      <c r="E61" s="91"/>
      <c r="F61" s="204"/>
      <c r="G61" s="92"/>
      <c r="H61" s="64"/>
      <c r="L61" s="64"/>
      <c r="M61" s="64"/>
      <c r="N61" s="96"/>
    </row>
    <row r="62" spans="1:14" outlineLevel="1" x14ac:dyDescent="0.3">
      <c r="A62" s="66" t="s">
        <v>151</v>
      </c>
      <c r="B62" s="95"/>
      <c r="C62" s="190"/>
      <c r="E62" s="91"/>
      <c r="F62" s="204"/>
      <c r="G62" s="92"/>
      <c r="H62" s="64"/>
      <c r="L62" s="64"/>
      <c r="M62" s="64"/>
      <c r="N62" s="96"/>
    </row>
    <row r="63" spans="1:14" outlineLevel="1" x14ac:dyDescent="0.3">
      <c r="A63" s="66" t="s">
        <v>152</v>
      </c>
      <c r="B63" s="95"/>
      <c r="C63" s="190"/>
      <c r="E63" s="91"/>
      <c r="F63" s="204"/>
      <c r="G63" s="92"/>
      <c r="H63" s="64"/>
      <c r="L63" s="64"/>
      <c r="M63" s="64"/>
      <c r="N63" s="96"/>
    </row>
    <row r="64" spans="1:14" outlineLevel="1" x14ac:dyDescent="0.3">
      <c r="A64" s="66" t="s">
        <v>153</v>
      </c>
      <c r="B64" s="95"/>
      <c r="C64" s="193"/>
      <c r="D64" s="96"/>
      <c r="E64" s="96"/>
      <c r="F64" s="204"/>
      <c r="G64" s="94"/>
      <c r="H64" s="64"/>
      <c r="L64" s="64"/>
      <c r="M64" s="64"/>
      <c r="N64" s="96"/>
    </row>
    <row r="65" spans="1:14" ht="15" customHeight="1" x14ac:dyDescent="0.3">
      <c r="A65" s="85"/>
      <c r="B65" s="86" t="s">
        <v>154</v>
      </c>
      <c r="C65" s="139" t="s">
        <v>1410</v>
      </c>
      <c r="D65" s="139" t="s">
        <v>1411</v>
      </c>
      <c r="E65" s="87"/>
      <c r="F65" s="88" t="s">
        <v>155</v>
      </c>
      <c r="G65" s="97" t="s">
        <v>156</v>
      </c>
      <c r="H65" s="64"/>
      <c r="L65" s="64"/>
      <c r="M65" s="64"/>
      <c r="N65" s="96"/>
    </row>
    <row r="66" spans="1:14" x14ac:dyDescent="0.3">
      <c r="A66" s="66" t="s">
        <v>157</v>
      </c>
      <c r="B66" s="83" t="s">
        <v>1459</v>
      </c>
      <c r="C66" s="194">
        <v>2.7134991032823645</v>
      </c>
      <c r="D66" s="194" t="s">
        <v>1229</v>
      </c>
      <c r="E66" s="80"/>
      <c r="F66" s="98"/>
      <c r="G66" s="99"/>
      <c r="H66" s="64"/>
      <c r="L66" s="64"/>
      <c r="M66" s="64"/>
      <c r="N66" s="96"/>
    </row>
    <row r="67" spans="1:14" x14ac:dyDescent="0.3">
      <c r="B67" s="83"/>
      <c r="E67" s="80"/>
      <c r="F67" s="98"/>
      <c r="G67" s="99"/>
      <c r="H67" s="64"/>
      <c r="L67" s="64"/>
      <c r="M67" s="64"/>
      <c r="N67" s="96"/>
    </row>
    <row r="68" spans="1:14" x14ac:dyDescent="0.3">
      <c r="B68" s="83" t="s">
        <v>1404</v>
      </c>
      <c r="C68" s="80"/>
      <c r="D68" s="80"/>
      <c r="E68" s="80"/>
      <c r="F68" s="99"/>
      <c r="G68" s="99"/>
      <c r="H68" s="64"/>
      <c r="L68" s="64"/>
      <c r="M68" s="64"/>
      <c r="N68" s="96"/>
    </row>
    <row r="69" spans="1:14" x14ac:dyDescent="0.3">
      <c r="B69" s="83" t="s">
        <v>159</v>
      </c>
      <c r="E69" s="80"/>
      <c r="F69" s="99"/>
      <c r="G69" s="99"/>
      <c r="H69" s="64"/>
      <c r="L69" s="64"/>
      <c r="M69" s="64"/>
      <c r="N69" s="96"/>
    </row>
    <row r="70" spans="1:14" x14ac:dyDescent="0.3">
      <c r="A70" s="66" t="s">
        <v>160</v>
      </c>
      <c r="B70" s="179" t="s">
        <v>1546</v>
      </c>
      <c r="C70" s="190">
        <v>4873.4056726300159</v>
      </c>
      <c r="D70" s="190" t="s">
        <v>1229</v>
      </c>
      <c r="E70" s="62"/>
      <c r="F70" s="92">
        <f t="shared" ref="F70:F76" si="1">IF($C$77=0,"",IF(C70="[for completion]","",C70/$C$77))</f>
        <v>0.13561828706655354</v>
      </c>
      <c r="G70" s="204" t="str">
        <f>IF($D$77=0,"",IF(D70="[Mark as ND1 if not relevant]","",D70/$D$77))</f>
        <v/>
      </c>
      <c r="H70" s="64"/>
      <c r="L70" s="64"/>
      <c r="M70" s="64"/>
      <c r="N70" s="96"/>
    </row>
    <row r="71" spans="1:14" x14ac:dyDescent="0.3">
      <c r="A71" s="66" t="s">
        <v>161</v>
      </c>
      <c r="B71" s="180" t="s">
        <v>1547</v>
      </c>
      <c r="C71" s="190">
        <v>8498.0224679900148</v>
      </c>
      <c r="D71" s="190" t="s">
        <v>1229</v>
      </c>
      <c r="E71" s="62"/>
      <c r="F71" s="92">
        <f t="shared" si="1"/>
        <v>0.23648498154678194</v>
      </c>
      <c r="G71" s="204" t="str">
        <f t="shared" ref="G71:G76" si="2">IF($D$77=0,"",IF(D71="[Mark as ND1 if not relevant]","",D71/$D$77))</f>
        <v/>
      </c>
      <c r="H71" s="64"/>
      <c r="L71" s="64"/>
      <c r="M71" s="64"/>
      <c r="N71" s="96"/>
    </row>
    <row r="72" spans="1:14" x14ac:dyDescent="0.3">
      <c r="A72" s="66" t="s">
        <v>162</v>
      </c>
      <c r="B72" s="179" t="s">
        <v>1548</v>
      </c>
      <c r="C72" s="190">
        <v>5214.1110528200088</v>
      </c>
      <c r="D72" s="190" t="s">
        <v>1229</v>
      </c>
      <c r="E72" s="62"/>
      <c r="F72" s="92">
        <f t="shared" si="1"/>
        <v>0.14509951706454588</v>
      </c>
      <c r="G72" s="204" t="str">
        <f t="shared" si="2"/>
        <v/>
      </c>
      <c r="H72" s="64"/>
      <c r="L72" s="64"/>
      <c r="M72" s="64"/>
      <c r="N72" s="96"/>
    </row>
    <row r="73" spans="1:14" x14ac:dyDescent="0.3">
      <c r="A73" s="66" t="s">
        <v>163</v>
      </c>
      <c r="B73" s="179" t="s">
        <v>1549</v>
      </c>
      <c r="C73" s="190">
        <v>7900.1524228600201</v>
      </c>
      <c r="D73" s="190" t="s">
        <v>1229</v>
      </c>
      <c r="E73" s="62"/>
      <c r="F73" s="92">
        <f t="shared" si="1"/>
        <v>0.21984731235697785</v>
      </c>
      <c r="G73" s="204" t="str">
        <f t="shared" si="2"/>
        <v/>
      </c>
      <c r="H73" s="64"/>
      <c r="L73" s="64"/>
      <c r="M73" s="64"/>
      <c r="N73" s="96"/>
    </row>
    <row r="74" spans="1:14" x14ac:dyDescent="0.3">
      <c r="A74" s="66" t="s">
        <v>164</v>
      </c>
      <c r="B74" s="179" t="s">
        <v>1550</v>
      </c>
      <c r="C74" s="190">
        <v>9147.4732348400685</v>
      </c>
      <c r="D74" s="190" t="s">
        <v>1229</v>
      </c>
      <c r="E74" s="62"/>
      <c r="F74" s="92">
        <f t="shared" si="1"/>
        <v>0.25455805127478009</v>
      </c>
      <c r="G74" s="204" t="str">
        <f t="shared" si="2"/>
        <v/>
      </c>
      <c r="H74" s="64"/>
      <c r="L74" s="64"/>
      <c r="M74" s="64"/>
      <c r="N74" s="96"/>
    </row>
    <row r="75" spans="1:14" x14ac:dyDescent="0.3">
      <c r="A75" s="66" t="s">
        <v>165</v>
      </c>
      <c r="B75" s="179" t="s">
        <v>1551</v>
      </c>
      <c r="C75" s="190">
        <v>301.41872365999996</v>
      </c>
      <c r="D75" s="190" t="s">
        <v>1229</v>
      </c>
      <c r="E75" s="62"/>
      <c r="F75" s="92">
        <f t="shared" si="1"/>
        <v>8.3879516171071408E-3</v>
      </c>
      <c r="G75" s="204" t="str">
        <f t="shared" si="2"/>
        <v/>
      </c>
      <c r="H75" s="64"/>
      <c r="L75" s="64"/>
      <c r="M75" s="64"/>
      <c r="N75" s="96"/>
    </row>
    <row r="76" spans="1:14" x14ac:dyDescent="0.3">
      <c r="A76" s="66" t="s">
        <v>166</v>
      </c>
      <c r="B76" s="179" t="s">
        <v>1552</v>
      </c>
      <c r="C76" s="190">
        <v>0.14011212000000001</v>
      </c>
      <c r="D76" s="190" t="s">
        <v>1229</v>
      </c>
      <c r="E76" s="62"/>
      <c r="F76" s="92">
        <f t="shared" si="1"/>
        <v>3.8990732535115994E-6</v>
      </c>
      <c r="G76" s="204" t="str">
        <f t="shared" si="2"/>
        <v/>
      </c>
      <c r="H76" s="64"/>
      <c r="L76" s="64"/>
      <c r="M76" s="64"/>
      <c r="N76" s="96"/>
    </row>
    <row r="77" spans="1:14" x14ac:dyDescent="0.3">
      <c r="A77" s="66" t="s">
        <v>167</v>
      </c>
      <c r="B77" s="100" t="s">
        <v>146</v>
      </c>
      <c r="C77" s="192">
        <f>SUM(C70:C76)</f>
        <v>35934.72368692013</v>
      </c>
      <c r="D77" s="192">
        <f>SUM(D70:D76)</f>
        <v>0</v>
      </c>
      <c r="E77" s="83"/>
      <c r="F77" s="622">
        <f>SUM(F70:F76)</f>
        <v>1</v>
      </c>
      <c r="G77" s="205">
        <f>SUM(G70:G76)</f>
        <v>0</v>
      </c>
      <c r="H77" s="64"/>
      <c r="L77" s="64"/>
      <c r="M77" s="64"/>
      <c r="N77" s="96"/>
    </row>
    <row r="78" spans="1:14" outlineLevel="1" x14ac:dyDescent="0.3">
      <c r="A78" s="66" t="s">
        <v>168</v>
      </c>
      <c r="B78" s="101"/>
      <c r="C78" s="192"/>
      <c r="D78" s="192"/>
      <c r="E78" s="83"/>
      <c r="F78" s="204"/>
      <c r="G78" s="204" t="str">
        <f t="shared" ref="G78:G87" si="3">IF($D$77=0,"",IF(D78="[for completion]","",D78/$D$77))</f>
        <v/>
      </c>
      <c r="H78" s="64"/>
      <c r="L78" s="64"/>
      <c r="M78" s="64"/>
      <c r="N78" s="96"/>
    </row>
    <row r="79" spans="1:14" outlineLevel="1" x14ac:dyDescent="0.3">
      <c r="A79" s="66" t="s">
        <v>169</v>
      </c>
      <c r="B79" s="101"/>
      <c r="C79" s="192"/>
      <c r="D79" s="192"/>
      <c r="E79" s="83"/>
      <c r="F79" s="204"/>
      <c r="G79" s="204" t="str">
        <f t="shared" si="3"/>
        <v/>
      </c>
      <c r="H79" s="64"/>
      <c r="L79" s="64"/>
      <c r="M79" s="64"/>
      <c r="N79" s="96"/>
    </row>
    <row r="80" spans="1:14" outlineLevel="1" x14ac:dyDescent="0.3">
      <c r="A80" s="66" t="s">
        <v>170</v>
      </c>
      <c r="B80" s="101"/>
      <c r="C80" s="192"/>
      <c r="D80" s="192"/>
      <c r="E80" s="83"/>
      <c r="F80" s="204"/>
      <c r="G80" s="204" t="str">
        <f t="shared" si="3"/>
        <v/>
      </c>
      <c r="H80" s="64"/>
      <c r="L80" s="64"/>
      <c r="M80" s="64"/>
      <c r="N80" s="96"/>
    </row>
    <row r="81" spans="1:14" outlineLevel="1" x14ac:dyDescent="0.3">
      <c r="A81" s="66" t="s">
        <v>171</v>
      </c>
      <c r="B81" s="101"/>
      <c r="C81" s="192"/>
      <c r="D81" s="192"/>
      <c r="E81" s="83"/>
      <c r="F81" s="204"/>
      <c r="G81" s="204" t="str">
        <f t="shared" si="3"/>
        <v/>
      </c>
      <c r="H81" s="64"/>
      <c r="L81" s="64"/>
      <c r="M81" s="64"/>
      <c r="N81" s="96"/>
    </row>
    <row r="82" spans="1:14" outlineLevel="1" x14ac:dyDescent="0.3">
      <c r="A82" s="66" t="s">
        <v>172</v>
      </c>
      <c r="B82" s="101"/>
      <c r="C82" s="192"/>
      <c r="D82" s="192"/>
      <c r="E82" s="83"/>
      <c r="F82" s="204"/>
      <c r="G82" s="204" t="str">
        <f t="shared" si="3"/>
        <v/>
      </c>
      <c r="H82" s="64"/>
      <c r="L82" s="64"/>
      <c r="M82" s="64"/>
      <c r="N82" s="96"/>
    </row>
    <row r="83" spans="1:14" outlineLevel="1" x14ac:dyDescent="0.3">
      <c r="A83" s="66" t="s">
        <v>173</v>
      </c>
      <c r="B83" s="101"/>
      <c r="C83" s="91"/>
      <c r="D83" s="91"/>
      <c r="E83" s="83"/>
      <c r="F83" s="92"/>
      <c r="G83" s="92"/>
      <c r="H83" s="64"/>
      <c r="L83" s="64"/>
      <c r="M83" s="64"/>
      <c r="N83" s="96"/>
    </row>
    <row r="84" spans="1:14" outlineLevel="1" x14ac:dyDescent="0.3">
      <c r="A84" s="66" t="s">
        <v>174</v>
      </c>
      <c r="B84" s="101"/>
      <c r="C84" s="91"/>
      <c r="D84" s="91"/>
      <c r="E84" s="83"/>
      <c r="F84" s="92"/>
      <c r="G84" s="92"/>
      <c r="H84" s="64"/>
      <c r="L84" s="64"/>
      <c r="M84" s="64"/>
      <c r="N84" s="96"/>
    </row>
    <row r="85" spans="1:14" outlineLevel="1" x14ac:dyDescent="0.3">
      <c r="A85" s="66" t="s">
        <v>175</v>
      </c>
      <c r="B85" s="101"/>
      <c r="C85" s="91"/>
      <c r="D85" s="91"/>
      <c r="E85" s="83"/>
      <c r="F85" s="92"/>
      <c r="G85" s="92"/>
      <c r="H85" s="64"/>
      <c r="L85" s="64"/>
      <c r="M85" s="64"/>
      <c r="N85" s="96"/>
    </row>
    <row r="86" spans="1:14" outlineLevel="1" x14ac:dyDescent="0.3">
      <c r="A86" s="66" t="s">
        <v>176</v>
      </c>
      <c r="B86" s="100"/>
      <c r="C86" s="91"/>
      <c r="D86" s="91"/>
      <c r="E86" s="83"/>
      <c r="F86" s="92"/>
      <c r="G86" s="92" t="str">
        <f t="shared" si="3"/>
        <v/>
      </c>
      <c r="H86" s="64"/>
      <c r="L86" s="64"/>
      <c r="M86" s="64"/>
      <c r="N86" s="96"/>
    </row>
    <row r="87" spans="1:14" outlineLevel="1" x14ac:dyDescent="0.3">
      <c r="A87" s="66" t="s">
        <v>177</v>
      </c>
      <c r="B87" s="101"/>
      <c r="C87" s="91"/>
      <c r="D87" s="91"/>
      <c r="E87" s="83"/>
      <c r="F87" s="92"/>
      <c r="G87" s="92" t="str">
        <f t="shared" si="3"/>
        <v/>
      </c>
      <c r="H87" s="64"/>
      <c r="L87" s="64"/>
      <c r="M87" s="64"/>
      <c r="N87" s="96"/>
    </row>
    <row r="88" spans="1:14" ht="15" customHeight="1" x14ac:dyDescent="0.3">
      <c r="A88" s="85"/>
      <c r="B88" s="86" t="s">
        <v>178</v>
      </c>
      <c r="C88" s="139" t="s">
        <v>1412</v>
      </c>
      <c r="D88" s="139" t="s">
        <v>1413</v>
      </c>
      <c r="E88" s="87"/>
      <c r="F88" s="88" t="s">
        <v>179</v>
      </c>
      <c r="G88" s="85" t="s">
        <v>180</v>
      </c>
      <c r="H88" s="64"/>
      <c r="L88" s="64"/>
      <c r="M88" s="64"/>
      <c r="N88" s="96"/>
    </row>
    <row r="89" spans="1:14" x14ac:dyDescent="0.3">
      <c r="A89" s="66" t="s">
        <v>181</v>
      </c>
      <c r="B89" s="83" t="s">
        <v>158</v>
      </c>
      <c r="C89" s="194">
        <v>2.2114627116509178</v>
      </c>
      <c r="D89" s="194">
        <v>3.2114627116509178</v>
      </c>
      <c r="E89" s="80"/>
      <c r="F89" s="209"/>
      <c r="G89" s="210"/>
      <c r="H89" s="64"/>
      <c r="L89" s="64"/>
      <c r="M89" s="64"/>
      <c r="N89" s="96"/>
    </row>
    <row r="90" spans="1:14" x14ac:dyDescent="0.3">
      <c r="B90" s="83"/>
      <c r="C90" s="194"/>
      <c r="D90" s="194"/>
      <c r="E90" s="80"/>
      <c r="F90" s="209"/>
      <c r="G90" s="210"/>
      <c r="H90" s="64"/>
      <c r="L90" s="64"/>
      <c r="M90" s="64"/>
      <c r="N90" s="96"/>
    </row>
    <row r="91" spans="1:14" x14ac:dyDescent="0.3">
      <c r="B91" s="83" t="s">
        <v>1405</v>
      </c>
      <c r="C91" s="208"/>
      <c r="D91" s="208"/>
      <c r="E91" s="80"/>
      <c r="F91" s="210"/>
      <c r="G91" s="210"/>
      <c r="H91" s="64"/>
      <c r="L91" s="64"/>
      <c r="M91" s="64"/>
      <c r="N91" s="96"/>
    </row>
    <row r="92" spans="1:14" x14ac:dyDescent="0.3">
      <c r="A92" s="66" t="s">
        <v>182</v>
      </c>
      <c r="B92" s="83" t="s">
        <v>159</v>
      </c>
      <c r="C92" s="194"/>
      <c r="D92" s="194"/>
      <c r="E92" s="80"/>
      <c r="F92" s="210"/>
      <c r="G92" s="210"/>
      <c r="H92" s="64"/>
      <c r="L92" s="64"/>
      <c r="M92" s="64"/>
      <c r="N92" s="96"/>
    </row>
    <row r="93" spans="1:14" x14ac:dyDescent="0.3">
      <c r="A93" s="66" t="s">
        <v>183</v>
      </c>
      <c r="B93" s="180" t="s">
        <v>1546</v>
      </c>
      <c r="C93" s="190">
        <v>6160.48</v>
      </c>
      <c r="D93" s="190">
        <v>0</v>
      </c>
      <c r="E93" s="62"/>
      <c r="F93" s="92">
        <f>IF($C$100=0,"",IF(C93="[for completion]","",IF(C93="","",C93/$C$100)))</f>
        <v>0.23578002349341901</v>
      </c>
      <c r="G93" s="92">
        <f>IF($D$100=0,"",IF(D93="[Mark as ND1 if not relevant]","",IF(D93="","",D93/$D$100)))</f>
        <v>0</v>
      </c>
      <c r="H93" s="64"/>
      <c r="L93" s="64"/>
      <c r="M93" s="64"/>
      <c r="N93" s="96"/>
    </row>
    <row r="94" spans="1:14" x14ac:dyDescent="0.3">
      <c r="A94" s="66" t="s">
        <v>184</v>
      </c>
      <c r="B94" s="180" t="s">
        <v>1547</v>
      </c>
      <c r="C94" s="190">
        <v>12676.39</v>
      </c>
      <c r="D94" s="190">
        <v>6160.48</v>
      </c>
      <c r="E94" s="62"/>
      <c r="F94" s="92">
        <f t="shared" ref="F94:F99" si="4">IF($C$100=0,"",IF(C94="[for completion]","",IF(C94="","",C94/$C$100)))</f>
        <v>0.48516341778753308</v>
      </c>
      <c r="G94" s="92">
        <f t="shared" ref="G94:G99" si="5">IF($D$100=0,"",IF(D94="[Mark as ND1 if not relevant]","",IF(D94="","",D94/$D$100)))</f>
        <v>0.23578002349341901</v>
      </c>
      <c r="H94" s="64"/>
      <c r="L94" s="64"/>
      <c r="M94" s="64"/>
      <c r="N94" s="96"/>
    </row>
    <row r="95" spans="1:14" x14ac:dyDescent="0.3">
      <c r="A95" s="66" t="s">
        <v>185</v>
      </c>
      <c r="B95" s="180" t="s">
        <v>1548</v>
      </c>
      <c r="C95" s="190">
        <v>2399.6875</v>
      </c>
      <c r="D95" s="190">
        <v>12676.39</v>
      </c>
      <c r="E95" s="62"/>
      <c r="F95" s="92">
        <f t="shared" si="4"/>
        <v>9.1843228957299419E-2</v>
      </c>
      <c r="G95" s="92">
        <f t="shared" si="5"/>
        <v>0.48516341778753308</v>
      </c>
      <c r="H95" s="64"/>
      <c r="L95" s="64"/>
      <c r="M95" s="64"/>
      <c r="N95" s="96"/>
    </row>
    <row r="96" spans="1:14" x14ac:dyDescent="0.3">
      <c r="A96" s="66" t="s">
        <v>186</v>
      </c>
      <c r="B96" s="180" t="s">
        <v>1549</v>
      </c>
      <c r="C96" s="190">
        <v>0</v>
      </c>
      <c r="D96" s="190">
        <v>2399.6875</v>
      </c>
      <c r="E96" s="62"/>
      <c r="F96" s="92">
        <f t="shared" si="4"/>
        <v>0</v>
      </c>
      <c r="G96" s="92">
        <f t="shared" si="5"/>
        <v>9.1843228957299419E-2</v>
      </c>
      <c r="H96" s="64"/>
      <c r="L96" s="64"/>
      <c r="M96" s="64"/>
      <c r="N96" s="96"/>
    </row>
    <row r="97" spans="1:14" x14ac:dyDescent="0.3">
      <c r="A97" s="66" t="s">
        <v>187</v>
      </c>
      <c r="B97" s="180" t="s">
        <v>1550</v>
      </c>
      <c r="C97" s="190">
        <v>2851.9000000000015</v>
      </c>
      <c r="D97" s="190">
        <v>0</v>
      </c>
      <c r="E97" s="62"/>
      <c r="F97" s="92">
        <f t="shared" si="4"/>
        <v>0.10915075594773167</v>
      </c>
      <c r="G97" s="92">
        <f t="shared" si="5"/>
        <v>0</v>
      </c>
      <c r="H97" s="64"/>
      <c r="L97" s="64"/>
      <c r="M97" s="64"/>
    </row>
    <row r="98" spans="1:14" x14ac:dyDescent="0.3">
      <c r="A98" s="66" t="s">
        <v>188</v>
      </c>
      <c r="B98" s="180" t="s">
        <v>1551</v>
      </c>
      <c r="C98" s="190">
        <v>1838.875</v>
      </c>
      <c r="D98" s="190">
        <v>4690.7750000000015</v>
      </c>
      <c r="E98" s="62"/>
      <c r="F98" s="92">
        <f t="shared" si="4"/>
        <v>7.0379254652472037E-2</v>
      </c>
      <c r="G98" s="92">
        <f t="shared" si="5"/>
        <v>0.17953001060020371</v>
      </c>
      <c r="H98" s="64"/>
      <c r="L98" s="64"/>
      <c r="M98" s="64"/>
    </row>
    <row r="99" spans="1:14" x14ac:dyDescent="0.3">
      <c r="A99" s="66" t="s">
        <v>189</v>
      </c>
      <c r="B99" s="180" t="s">
        <v>1552</v>
      </c>
      <c r="C99" s="190">
        <v>200.75040000000001</v>
      </c>
      <c r="D99" s="190">
        <v>200.75040000000001</v>
      </c>
      <c r="E99" s="62"/>
      <c r="F99" s="92">
        <f t="shared" si="4"/>
        <v>7.6833191615447612E-3</v>
      </c>
      <c r="G99" s="92">
        <f t="shared" si="5"/>
        <v>7.6833191615447612E-3</v>
      </c>
      <c r="H99" s="64"/>
      <c r="L99" s="64"/>
      <c r="M99" s="64"/>
    </row>
    <row r="100" spans="1:14" x14ac:dyDescent="0.3">
      <c r="A100" s="66" t="s">
        <v>190</v>
      </c>
      <c r="B100" s="100" t="s">
        <v>146</v>
      </c>
      <c r="C100" s="192">
        <f>SUM(C93:C99)</f>
        <v>26128.082900000001</v>
      </c>
      <c r="D100" s="192">
        <f>SUM(D93:D99)</f>
        <v>26128.082900000001</v>
      </c>
      <c r="E100" s="83"/>
      <c r="F100" s="622">
        <f>SUM(F93:F99)</f>
        <v>1.0000000000000002</v>
      </c>
      <c r="G100" s="622">
        <f>SUM(G93:G99)</f>
        <v>1</v>
      </c>
      <c r="H100" s="64"/>
      <c r="L100" s="64"/>
      <c r="M100" s="64"/>
    </row>
    <row r="101" spans="1:14" outlineLevel="1" x14ac:dyDescent="0.3">
      <c r="A101" s="66" t="s">
        <v>191</v>
      </c>
      <c r="B101" s="101"/>
      <c r="C101" s="192"/>
      <c r="D101" s="192"/>
      <c r="E101" s="83"/>
      <c r="F101" s="204"/>
      <c r="G101" s="204"/>
      <c r="H101" s="64"/>
      <c r="L101" s="64"/>
      <c r="M101" s="64"/>
    </row>
    <row r="102" spans="1:14" outlineLevel="1" x14ac:dyDescent="0.3">
      <c r="A102" s="66" t="s">
        <v>192</v>
      </c>
      <c r="B102" s="101"/>
      <c r="C102" s="192"/>
      <c r="D102" s="192"/>
      <c r="E102" s="83"/>
      <c r="F102" s="204"/>
      <c r="G102" s="204"/>
      <c r="H102" s="64"/>
      <c r="L102" s="64"/>
      <c r="M102" s="64"/>
    </row>
    <row r="103" spans="1:14" outlineLevel="1" x14ac:dyDescent="0.3">
      <c r="A103" s="66" t="s">
        <v>193</v>
      </c>
      <c r="B103" s="101"/>
      <c r="C103" s="192"/>
      <c r="D103" s="192"/>
      <c r="E103" s="83"/>
      <c r="F103" s="204"/>
      <c r="G103" s="204"/>
      <c r="H103" s="64"/>
      <c r="L103" s="64"/>
      <c r="M103" s="64"/>
    </row>
    <row r="104" spans="1:14" outlineLevel="1" x14ac:dyDescent="0.3">
      <c r="A104" s="66" t="s">
        <v>194</v>
      </c>
      <c r="B104" s="101"/>
      <c r="C104" s="192"/>
      <c r="D104" s="192"/>
      <c r="E104" s="83"/>
      <c r="F104" s="204"/>
      <c r="G104" s="204"/>
      <c r="H104" s="64"/>
      <c r="L104" s="64"/>
      <c r="M104" s="64"/>
    </row>
    <row r="105" spans="1:14" outlineLevel="1" x14ac:dyDescent="0.3">
      <c r="A105" s="66" t="s">
        <v>195</v>
      </c>
      <c r="B105" s="101"/>
      <c r="C105" s="192"/>
      <c r="D105" s="192"/>
      <c r="E105" s="83"/>
      <c r="F105" s="204"/>
      <c r="G105" s="204"/>
      <c r="H105" s="64"/>
      <c r="L105" s="64"/>
      <c r="M105" s="64"/>
    </row>
    <row r="106" spans="1:14" outlineLevel="1" x14ac:dyDescent="0.3">
      <c r="A106" s="66" t="s">
        <v>196</v>
      </c>
      <c r="B106" s="101"/>
      <c r="C106" s="91"/>
      <c r="D106" s="91"/>
      <c r="E106" s="83"/>
      <c r="F106" s="92"/>
      <c r="G106" s="92"/>
      <c r="H106" s="64"/>
      <c r="L106" s="64"/>
      <c r="M106" s="64"/>
    </row>
    <row r="107" spans="1:14" outlineLevel="1" x14ac:dyDescent="0.3">
      <c r="A107" s="66" t="s">
        <v>197</v>
      </c>
      <c r="B107" s="101"/>
      <c r="C107" s="91"/>
      <c r="D107" s="91"/>
      <c r="E107" s="83"/>
      <c r="F107" s="92"/>
      <c r="G107" s="92"/>
      <c r="H107" s="64"/>
      <c r="L107" s="64"/>
      <c r="M107" s="64"/>
    </row>
    <row r="108" spans="1:14" outlineLevel="1" x14ac:dyDescent="0.3">
      <c r="A108" s="66" t="s">
        <v>198</v>
      </c>
      <c r="B108" s="100"/>
      <c r="C108" s="91"/>
      <c r="D108" s="91"/>
      <c r="E108" s="83"/>
      <c r="F108" s="92"/>
      <c r="G108" s="92"/>
      <c r="H108" s="64"/>
      <c r="L108" s="64"/>
      <c r="M108" s="64"/>
    </row>
    <row r="109" spans="1:14" outlineLevel="1" x14ac:dyDescent="0.3">
      <c r="A109" s="66" t="s">
        <v>199</v>
      </c>
      <c r="B109" s="101"/>
      <c r="C109" s="91"/>
      <c r="D109" s="91"/>
      <c r="E109" s="83"/>
      <c r="F109" s="92"/>
      <c r="G109" s="92"/>
      <c r="H109" s="64"/>
      <c r="L109" s="64"/>
      <c r="M109" s="64"/>
    </row>
    <row r="110" spans="1:14" outlineLevel="1" x14ac:dyDescent="0.3">
      <c r="A110" s="66" t="s">
        <v>200</v>
      </c>
      <c r="B110" s="101"/>
      <c r="C110" s="91"/>
      <c r="D110" s="91"/>
      <c r="E110" s="83"/>
      <c r="F110" s="92"/>
      <c r="G110" s="92"/>
      <c r="H110" s="64"/>
      <c r="L110" s="64"/>
      <c r="M110" s="64"/>
    </row>
    <row r="111" spans="1:14" ht="15" customHeight="1" x14ac:dyDescent="0.3">
      <c r="A111" s="85"/>
      <c r="B111" s="197" t="s">
        <v>1577</v>
      </c>
      <c r="C111" s="88" t="s">
        <v>201</v>
      </c>
      <c r="D111" s="88" t="s">
        <v>202</v>
      </c>
      <c r="E111" s="87"/>
      <c r="F111" s="88" t="s">
        <v>203</v>
      </c>
      <c r="G111" s="88" t="s">
        <v>204</v>
      </c>
      <c r="H111" s="64"/>
      <c r="L111" s="64"/>
      <c r="M111" s="64"/>
    </row>
    <row r="112" spans="1:14" s="102" customFormat="1" x14ac:dyDescent="0.3">
      <c r="A112" s="66" t="s">
        <v>205</v>
      </c>
      <c r="B112" s="83" t="s">
        <v>206</v>
      </c>
      <c r="C112" s="190">
        <v>0</v>
      </c>
      <c r="D112" s="190">
        <v>0</v>
      </c>
      <c r="E112" s="92"/>
      <c r="F112" s="92">
        <f>IF($C$129=0,"",IF(C112="[for completion]","",IF(C112="","",C112/$C$129)))</f>
        <v>0</v>
      </c>
      <c r="G112" s="92">
        <f>IF($D$129=0,"",IF(D112="[for completion]","",IF(D112="","",D112/$D$129)))</f>
        <v>0</v>
      </c>
      <c r="I112" s="66"/>
      <c r="J112" s="66"/>
      <c r="K112" s="66"/>
      <c r="L112" s="64" t="s">
        <v>1555</v>
      </c>
      <c r="M112" s="64"/>
      <c r="N112" s="64"/>
    </row>
    <row r="113" spans="1:14" s="102" customFormat="1" x14ac:dyDescent="0.3">
      <c r="A113" s="66" t="s">
        <v>207</v>
      </c>
      <c r="B113" s="83" t="s">
        <v>1556</v>
      </c>
      <c r="C113" s="190">
        <v>0</v>
      </c>
      <c r="D113" s="190">
        <v>0</v>
      </c>
      <c r="E113" s="92"/>
      <c r="F113" s="92">
        <f t="shared" ref="F113:F128" si="6">IF($C$129=0,"",IF(C113="[for completion]","",IF(C113="","",C113/$C$129)))</f>
        <v>0</v>
      </c>
      <c r="G113" s="92">
        <f t="shared" ref="G113:G128" si="7">IF($D$129=0,"",IF(D113="[for completion]","",IF(D113="","",D113/$D$129)))</f>
        <v>0</v>
      </c>
      <c r="I113" s="66"/>
      <c r="J113" s="66"/>
      <c r="K113" s="66"/>
      <c r="L113" s="83" t="s">
        <v>1556</v>
      </c>
      <c r="M113" s="64"/>
      <c r="N113" s="64"/>
    </row>
    <row r="114" spans="1:14" s="102" customFormat="1" x14ac:dyDescent="0.3">
      <c r="A114" s="66" t="s">
        <v>208</v>
      </c>
      <c r="B114" s="83" t="s">
        <v>215</v>
      </c>
      <c r="C114" s="190">
        <v>0</v>
      </c>
      <c r="D114" s="190">
        <v>0</v>
      </c>
      <c r="E114" s="92"/>
      <c r="F114" s="92">
        <f t="shared" si="6"/>
        <v>0</v>
      </c>
      <c r="G114" s="92">
        <f t="shared" si="7"/>
        <v>0</v>
      </c>
      <c r="I114" s="66"/>
      <c r="J114" s="66"/>
      <c r="K114" s="66"/>
      <c r="L114" s="83" t="s">
        <v>215</v>
      </c>
      <c r="M114" s="64"/>
      <c r="N114" s="64"/>
    </row>
    <row r="115" spans="1:14" s="102" customFormat="1" x14ac:dyDescent="0.3">
      <c r="A115" s="66" t="s">
        <v>209</v>
      </c>
      <c r="B115" s="83" t="s">
        <v>1557</v>
      </c>
      <c r="C115" s="190">
        <v>35934.723686919766</v>
      </c>
      <c r="D115" s="190">
        <v>35934.723686919766</v>
      </c>
      <c r="E115" s="92"/>
      <c r="F115" s="92">
        <f t="shared" si="6"/>
        <v>1</v>
      </c>
      <c r="G115" s="92">
        <f t="shared" si="7"/>
        <v>1</v>
      </c>
      <c r="I115" s="66"/>
      <c r="J115" s="66"/>
      <c r="K115" s="66"/>
      <c r="L115" s="83" t="s">
        <v>1557</v>
      </c>
      <c r="M115" s="64"/>
      <c r="N115" s="64"/>
    </row>
    <row r="116" spans="1:14" s="102" customFormat="1" x14ac:dyDescent="0.3">
      <c r="A116" s="66" t="s">
        <v>211</v>
      </c>
      <c r="B116" s="83" t="s">
        <v>1558</v>
      </c>
      <c r="C116" s="190">
        <v>0</v>
      </c>
      <c r="D116" s="190">
        <v>0</v>
      </c>
      <c r="E116" s="92"/>
      <c r="F116" s="92">
        <f t="shared" si="6"/>
        <v>0</v>
      </c>
      <c r="G116" s="92">
        <f t="shared" si="7"/>
        <v>0</v>
      </c>
      <c r="I116" s="66"/>
      <c r="J116" s="66"/>
      <c r="K116" s="66"/>
      <c r="L116" s="83" t="s">
        <v>1558</v>
      </c>
      <c r="M116" s="64"/>
      <c r="N116" s="64"/>
    </row>
    <row r="117" spans="1:14" s="102" customFormat="1" x14ac:dyDescent="0.3">
      <c r="A117" s="66" t="s">
        <v>212</v>
      </c>
      <c r="B117" s="83" t="s">
        <v>217</v>
      </c>
      <c r="C117" s="190">
        <v>0</v>
      </c>
      <c r="D117" s="190">
        <v>0</v>
      </c>
      <c r="E117" s="83"/>
      <c r="F117" s="92">
        <f t="shared" si="6"/>
        <v>0</v>
      </c>
      <c r="G117" s="92">
        <f t="shared" si="7"/>
        <v>0</v>
      </c>
      <c r="I117" s="66"/>
      <c r="J117" s="66"/>
      <c r="K117" s="66"/>
      <c r="L117" s="83" t="s">
        <v>217</v>
      </c>
      <c r="M117" s="64"/>
      <c r="N117" s="64"/>
    </row>
    <row r="118" spans="1:14" x14ac:dyDescent="0.3">
      <c r="A118" s="66" t="s">
        <v>213</v>
      </c>
      <c r="B118" s="83" t="s">
        <v>219</v>
      </c>
      <c r="C118" s="190">
        <v>0</v>
      </c>
      <c r="D118" s="190">
        <v>0</v>
      </c>
      <c r="E118" s="83"/>
      <c r="F118" s="92">
        <f t="shared" si="6"/>
        <v>0</v>
      </c>
      <c r="G118" s="92">
        <f t="shared" si="7"/>
        <v>0</v>
      </c>
      <c r="L118" s="83" t="s">
        <v>219</v>
      </c>
      <c r="M118" s="64"/>
    </row>
    <row r="119" spans="1:14" x14ac:dyDescent="0.3">
      <c r="A119" s="66" t="s">
        <v>214</v>
      </c>
      <c r="B119" s="83" t="s">
        <v>1559</v>
      </c>
      <c r="C119" s="190">
        <v>0</v>
      </c>
      <c r="D119" s="190">
        <v>0</v>
      </c>
      <c r="E119" s="83"/>
      <c r="F119" s="92">
        <f t="shared" si="6"/>
        <v>0</v>
      </c>
      <c r="G119" s="92">
        <f t="shared" si="7"/>
        <v>0</v>
      </c>
      <c r="L119" s="83" t="s">
        <v>1559</v>
      </c>
      <c r="M119" s="64"/>
    </row>
    <row r="120" spans="1:14" x14ac:dyDescent="0.3">
      <c r="A120" s="66" t="s">
        <v>216</v>
      </c>
      <c r="B120" s="83" t="s">
        <v>221</v>
      </c>
      <c r="C120" s="190">
        <v>0</v>
      </c>
      <c r="D120" s="190">
        <v>0</v>
      </c>
      <c r="E120" s="83"/>
      <c r="F120" s="92">
        <f t="shared" si="6"/>
        <v>0</v>
      </c>
      <c r="G120" s="92">
        <f t="shared" si="7"/>
        <v>0</v>
      </c>
      <c r="L120" s="83" t="s">
        <v>221</v>
      </c>
      <c r="M120" s="64"/>
    </row>
    <row r="121" spans="1:14" x14ac:dyDescent="0.3">
      <c r="A121" s="66" t="s">
        <v>218</v>
      </c>
      <c r="B121" s="83" t="s">
        <v>1566</v>
      </c>
      <c r="C121" s="190">
        <v>0</v>
      </c>
      <c r="D121" s="190">
        <v>0</v>
      </c>
      <c r="E121" s="83"/>
      <c r="F121" s="92">
        <f t="shared" ref="F121" si="8">IF($C$129=0,"",IF(C121="[for completion]","",IF(C121="","",C121/$C$129)))</f>
        <v>0</v>
      </c>
      <c r="G121" s="92">
        <f t="shared" ref="G121" si="9">IF($D$129=0,"",IF(D121="[for completion]","",IF(D121="","",D121/$D$129)))</f>
        <v>0</v>
      </c>
      <c r="L121" s="83"/>
      <c r="M121" s="64"/>
    </row>
    <row r="122" spans="1:14" x14ac:dyDescent="0.3">
      <c r="A122" s="66" t="s">
        <v>220</v>
      </c>
      <c r="B122" s="83" t="s">
        <v>223</v>
      </c>
      <c r="C122" s="190">
        <v>0</v>
      </c>
      <c r="D122" s="190">
        <v>0</v>
      </c>
      <c r="E122" s="83"/>
      <c r="F122" s="92">
        <f t="shared" si="6"/>
        <v>0</v>
      </c>
      <c r="G122" s="92">
        <f t="shared" si="7"/>
        <v>0</v>
      </c>
      <c r="L122" s="83" t="s">
        <v>223</v>
      </c>
      <c r="M122" s="64"/>
    </row>
    <row r="123" spans="1:14" x14ac:dyDescent="0.3">
      <c r="A123" s="66" t="s">
        <v>222</v>
      </c>
      <c r="B123" s="83" t="s">
        <v>210</v>
      </c>
      <c r="C123" s="190">
        <v>0</v>
      </c>
      <c r="D123" s="190">
        <v>0</v>
      </c>
      <c r="E123" s="83"/>
      <c r="F123" s="92">
        <f t="shared" si="6"/>
        <v>0</v>
      </c>
      <c r="G123" s="92">
        <f t="shared" si="7"/>
        <v>0</v>
      </c>
      <c r="L123" s="83" t="s">
        <v>210</v>
      </c>
      <c r="M123" s="64"/>
    </row>
    <row r="124" spans="1:14" x14ac:dyDescent="0.3">
      <c r="A124" s="66" t="s">
        <v>224</v>
      </c>
      <c r="B124" s="180" t="s">
        <v>1561</v>
      </c>
      <c r="C124" s="190">
        <v>0</v>
      </c>
      <c r="D124" s="190">
        <v>0</v>
      </c>
      <c r="E124" s="83"/>
      <c r="F124" s="92">
        <f t="shared" si="6"/>
        <v>0</v>
      </c>
      <c r="G124" s="92">
        <f t="shared" si="7"/>
        <v>0</v>
      </c>
      <c r="L124" s="180" t="s">
        <v>1561</v>
      </c>
      <c r="M124" s="64"/>
    </row>
    <row r="125" spans="1:14" x14ac:dyDescent="0.3">
      <c r="A125" s="66" t="s">
        <v>226</v>
      </c>
      <c r="B125" s="83" t="s">
        <v>225</v>
      </c>
      <c r="C125" s="190">
        <v>0</v>
      </c>
      <c r="D125" s="190">
        <v>0</v>
      </c>
      <c r="E125" s="83"/>
      <c r="F125" s="92">
        <f t="shared" si="6"/>
        <v>0</v>
      </c>
      <c r="G125" s="92">
        <f t="shared" si="7"/>
        <v>0</v>
      </c>
      <c r="L125" s="83" t="s">
        <v>225</v>
      </c>
      <c r="M125" s="64"/>
    </row>
    <row r="126" spans="1:14" x14ac:dyDescent="0.3">
      <c r="A126" s="66" t="s">
        <v>228</v>
      </c>
      <c r="B126" s="83" t="s">
        <v>227</v>
      </c>
      <c r="C126" s="190">
        <v>0</v>
      </c>
      <c r="D126" s="190">
        <v>0</v>
      </c>
      <c r="E126" s="83"/>
      <c r="F126" s="92">
        <f t="shared" si="6"/>
        <v>0</v>
      </c>
      <c r="G126" s="92">
        <f t="shared" si="7"/>
        <v>0</v>
      </c>
      <c r="H126" s="96"/>
      <c r="L126" s="83" t="s">
        <v>227</v>
      </c>
      <c r="M126" s="64"/>
    </row>
    <row r="127" spans="1:14" x14ac:dyDescent="0.3">
      <c r="A127" s="66" t="s">
        <v>229</v>
      </c>
      <c r="B127" s="83" t="s">
        <v>1560</v>
      </c>
      <c r="C127" s="190">
        <v>0</v>
      </c>
      <c r="D127" s="190">
        <v>0</v>
      </c>
      <c r="E127" s="83"/>
      <c r="F127" s="92">
        <f t="shared" ref="F127" si="10">IF($C$129=0,"",IF(C127="[for completion]","",IF(C127="","",C127/$C$129)))</f>
        <v>0</v>
      </c>
      <c r="G127" s="92">
        <f t="shared" ref="G127" si="11">IF($D$129=0,"",IF(D127="[for completion]","",IF(D127="","",D127/$D$129)))</f>
        <v>0</v>
      </c>
      <c r="H127" s="64"/>
      <c r="L127" s="83" t="s">
        <v>1560</v>
      </c>
      <c r="M127" s="64"/>
    </row>
    <row r="128" spans="1:14" x14ac:dyDescent="0.3">
      <c r="A128" s="66" t="s">
        <v>1562</v>
      </c>
      <c r="B128" s="83" t="s">
        <v>144</v>
      </c>
      <c r="C128" s="190">
        <v>0</v>
      </c>
      <c r="D128" s="190">
        <v>0</v>
      </c>
      <c r="E128" s="83"/>
      <c r="F128" s="92">
        <f t="shared" si="6"/>
        <v>0</v>
      </c>
      <c r="G128" s="92">
        <f t="shared" si="7"/>
        <v>0</v>
      </c>
      <c r="H128" s="64"/>
      <c r="L128" s="64"/>
      <c r="M128" s="64"/>
    </row>
    <row r="129" spans="1:14" x14ac:dyDescent="0.3">
      <c r="A129" s="66" t="s">
        <v>1565</v>
      </c>
      <c r="B129" s="100" t="s">
        <v>146</v>
      </c>
      <c r="C129" s="190">
        <f>SUM(C112:C128)</f>
        <v>35934.723686919766</v>
      </c>
      <c r="D129" s="190">
        <f>SUM(D112:D128)</f>
        <v>35934.723686919766</v>
      </c>
      <c r="E129" s="83"/>
      <c r="F129" s="619">
        <f>SUM(F112:F128)</f>
        <v>1</v>
      </c>
      <c r="G129" s="619">
        <f>SUM(G112:G128)</f>
        <v>1</v>
      </c>
      <c r="H129" s="64"/>
      <c r="L129" s="64"/>
      <c r="M129" s="64"/>
    </row>
    <row r="130" spans="1:14" outlineLevel="1" x14ac:dyDescent="0.3">
      <c r="A130" s="66" t="s">
        <v>230</v>
      </c>
      <c r="B130" s="95"/>
      <c r="C130" s="190"/>
      <c r="D130" s="190"/>
      <c r="E130" s="83"/>
      <c r="F130" s="204" t="str">
        <f>IF($C$129=0,"",IF(C130="[for completion]","",IF(C130="","",C130/$C$129)))</f>
        <v/>
      </c>
      <c r="G130" s="204" t="str">
        <f>IF($D$129=0,"",IF(D130="[for completion]","",IF(D130="","",D130/$D$129)))</f>
        <v/>
      </c>
      <c r="H130" s="64"/>
      <c r="L130" s="64"/>
      <c r="M130" s="64"/>
    </row>
    <row r="131" spans="1:14" outlineLevel="1" x14ac:dyDescent="0.3">
      <c r="A131" s="66" t="s">
        <v>231</v>
      </c>
      <c r="B131" s="95"/>
      <c r="C131" s="190"/>
      <c r="D131" s="190"/>
      <c r="E131" s="83"/>
      <c r="F131" s="204"/>
      <c r="G131" s="204"/>
      <c r="H131" s="64"/>
      <c r="L131" s="64"/>
      <c r="M131" s="64"/>
    </row>
    <row r="132" spans="1:14" outlineLevel="1" x14ac:dyDescent="0.3">
      <c r="A132" s="66" t="s">
        <v>232</v>
      </c>
      <c r="B132" s="95"/>
      <c r="C132" s="190"/>
      <c r="D132" s="190"/>
      <c r="E132" s="83"/>
      <c r="F132" s="204"/>
      <c r="G132" s="204"/>
      <c r="H132" s="64"/>
      <c r="L132" s="64"/>
      <c r="M132" s="64"/>
    </row>
    <row r="133" spans="1:14" outlineLevel="1" x14ac:dyDescent="0.3">
      <c r="A133" s="66" t="s">
        <v>233</v>
      </c>
      <c r="B133" s="95"/>
      <c r="C133" s="190"/>
      <c r="D133" s="190"/>
      <c r="E133" s="83"/>
      <c r="F133" s="204"/>
      <c r="G133" s="204"/>
      <c r="H133" s="64"/>
      <c r="L133" s="64"/>
      <c r="M133" s="64"/>
    </row>
    <row r="134" spans="1:14" outlineLevel="1" x14ac:dyDescent="0.3">
      <c r="A134" s="66" t="s">
        <v>234</v>
      </c>
      <c r="B134" s="95"/>
      <c r="C134" s="190"/>
      <c r="D134" s="190"/>
      <c r="E134" s="83"/>
      <c r="F134" s="204"/>
      <c r="G134" s="204"/>
      <c r="H134" s="64"/>
      <c r="L134" s="64"/>
      <c r="M134" s="64"/>
    </row>
    <row r="135" spans="1:14" outlineLevel="1" x14ac:dyDescent="0.3">
      <c r="A135" s="66" t="s">
        <v>235</v>
      </c>
      <c r="B135" s="95"/>
      <c r="C135" s="190"/>
      <c r="D135" s="190"/>
      <c r="E135" s="83"/>
      <c r="F135" s="204"/>
      <c r="G135" s="204"/>
      <c r="H135" s="64"/>
      <c r="L135" s="64"/>
      <c r="M135" s="64"/>
    </row>
    <row r="136" spans="1:14" outlineLevel="1" x14ac:dyDescent="0.3">
      <c r="A136" s="66" t="s">
        <v>236</v>
      </c>
      <c r="B136" s="95"/>
      <c r="C136" s="190"/>
      <c r="D136" s="190"/>
      <c r="E136" s="83"/>
      <c r="F136" s="204"/>
      <c r="G136" s="204"/>
      <c r="H136" s="64"/>
      <c r="L136" s="64"/>
      <c r="M136" s="64"/>
    </row>
    <row r="137" spans="1:14" ht="15" customHeight="1" x14ac:dyDescent="0.3">
      <c r="A137" s="85"/>
      <c r="B137" s="86" t="s">
        <v>237</v>
      </c>
      <c r="C137" s="88" t="s">
        <v>201</v>
      </c>
      <c r="D137" s="88" t="s">
        <v>202</v>
      </c>
      <c r="E137" s="87"/>
      <c r="F137" s="88" t="s">
        <v>203</v>
      </c>
      <c r="G137" s="88" t="s">
        <v>204</v>
      </c>
      <c r="H137" s="64"/>
      <c r="L137" s="64"/>
      <c r="M137" s="64"/>
    </row>
    <row r="138" spans="1:14" s="102" customFormat="1" x14ac:dyDescent="0.3">
      <c r="A138" s="66" t="s">
        <v>238</v>
      </c>
      <c r="B138" s="83" t="s">
        <v>206</v>
      </c>
      <c r="C138" s="190">
        <v>12192.8454</v>
      </c>
      <c r="D138" s="190">
        <v>0</v>
      </c>
      <c r="E138" s="92"/>
      <c r="F138" s="92">
        <f>IF($C$155=0,"",IF(C138="[for completion]","",IF(C138="","",C138/$C$155)))</f>
        <v>0.46665671747390236</v>
      </c>
      <c r="G138" s="92">
        <f>IF($D$155=0,"",IF(D138="[for completion]","",IF(D138="","",D138/$D$155)))</f>
        <v>0</v>
      </c>
      <c r="H138" s="64"/>
      <c r="I138" s="66"/>
      <c r="J138" s="66"/>
      <c r="K138" s="66"/>
      <c r="L138" s="64"/>
      <c r="M138" s="64"/>
      <c r="N138" s="64"/>
    </row>
    <row r="139" spans="1:14" s="102" customFormat="1" x14ac:dyDescent="0.3">
      <c r="A139" s="66" t="s">
        <v>239</v>
      </c>
      <c r="B139" s="83" t="s">
        <v>1556</v>
      </c>
      <c r="C139" s="190">
        <v>1730</v>
      </c>
      <c r="D139" s="190">
        <v>0</v>
      </c>
      <c r="E139" s="92"/>
      <c r="F139" s="92">
        <f t="shared" ref="F139:F146" si="12">IF($C$155=0,"",IF(C139="[for completion]","",IF(C139="","",C139/$C$155)))</f>
        <v>6.6212282264306505E-2</v>
      </c>
      <c r="G139" s="92">
        <f t="shared" ref="G139:G146" si="13">IF($D$155=0,"",IF(D139="[for completion]","",IF(D139="","",D139/$D$155)))</f>
        <v>0</v>
      </c>
      <c r="H139" s="64"/>
      <c r="I139" s="66"/>
      <c r="J139" s="66"/>
      <c r="K139" s="66"/>
      <c r="L139" s="64"/>
      <c r="M139" s="64"/>
      <c r="N139" s="64"/>
    </row>
    <row r="140" spans="1:14" s="102" customFormat="1" x14ac:dyDescent="0.3">
      <c r="A140" s="66" t="s">
        <v>240</v>
      </c>
      <c r="B140" s="83" t="s">
        <v>215</v>
      </c>
      <c r="C140" s="190">
        <v>0</v>
      </c>
      <c r="D140" s="190">
        <v>0</v>
      </c>
      <c r="E140" s="92"/>
      <c r="F140" s="92">
        <f t="shared" si="12"/>
        <v>0</v>
      </c>
      <c r="G140" s="92">
        <f t="shared" si="13"/>
        <v>0</v>
      </c>
      <c r="H140" s="64"/>
      <c r="I140" s="66"/>
      <c r="J140" s="66"/>
      <c r="K140" s="66"/>
      <c r="L140" s="64"/>
      <c r="M140" s="64"/>
      <c r="N140" s="64"/>
    </row>
    <row r="141" spans="1:14" s="102" customFormat="1" x14ac:dyDescent="0.3">
      <c r="A141" s="66" t="s">
        <v>241</v>
      </c>
      <c r="B141" s="83" t="s">
        <v>1557</v>
      </c>
      <c r="C141" s="190">
        <v>3500</v>
      </c>
      <c r="D141" s="190">
        <v>26128.082900000001</v>
      </c>
      <c r="E141" s="92"/>
      <c r="F141" s="92">
        <f t="shared" si="12"/>
        <v>0.13395548434975305</v>
      </c>
      <c r="G141" s="92">
        <f t="shared" si="13"/>
        <v>1</v>
      </c>
      <c r="H141" s="64"/>
      <c r="I141" s="66"/>
      <c r="J141" s="66"/>
      <c r="K141" s="66"/>
      <c r="L141" s="64"/>
      <c r="M141" s="64"/>
      <c r="N141" s="64"/>
    </row>
    <row r="142" spans="1:14" s="102" customFormat="1" x14ac:dyDescent="0.3">
      <c r="A142" s="66" t="s">
        <v>242</v>
      </c>
      <c r="B142" s="83" t="s">
        <v>1558</v>
      </c>
      <c r="C142" s="190">
        <v>706.13750000000005</v>
      </c>
      <c r="D142" s="190">
        <v>0</v>
      </c>
      <c r="E142" s="92"/>
      <c r="F142" s="92">
        <f t="shared" si="12"/>
        <v>2.7025997380006783E-2</v>
      </c>
      <c r="G142" s="92">
        <f t="shared" si="13"/>
        <v>0</v>
      </c>
      <c r="H142" s="64"/>
      <c r="I142" s="66"/>
      <c r="J142" s="66"/>
      <c r="K142" s="66"/>
      <c r="L142" s="64"/>
      <c r="M142" s="64"/>
      <c r="N142" s="64"/>
    </row>
    <row r="143" spans="1:14" s="102" customFormat="1" x14ac:dyDescent="0.3">
      <c r="A143" s="66" t="s">
        <v>243</v>
      </c>
      <c r="B143" s="83" t="s">
        <v>217</v>
      </c>
      <c r="C143" s="190">
        <v>0</v>
      </c>
      <c r="D143" s="190">
        <v>0</v>
      </c>
      <c r="E143" s="83"/>
      <c r="F143" s="92">
        <f t="shared" si="12"/>
        <v>0</v>
      </c>
      <c r="G143" s="92">
        <f t="shared" si="13"/>
        <v>0</v>
      </c>
      <c r="H143" s="64"/>
      <c r="I143" s="66"/>
      <c r="J143" s="66"/>
      <c r="K143" s="66"/>
      <c r="L143" s="64"/>
      <c r="M143" s="64"/>
      <c r="N143" s="64"/>
    </row>
    <row r="144" spans="1:14" x14ac:dyDescent="0.3">
      <c r="A144" s="66" t="s">
        <v>244</v>
      </c>
      <c r="B144" s="83" t="s">
        <v>219</v>
      </c>
      <c r="C144" s="190">
        <v>0</v>
      </c>
      <c r="D144" s="190">
        <v>0</v>
      </c>
      <c r="E144" s="83"/>
      <c r="F144" s="92">
        <f t="shared" si="12"/>
        <v>0</v>
      </c>
      <c r="G144" s="92">
        <f t="shared" si="13"/>
        <v>0</v>
      </c>
      <c r="H144" s="64"/>
      <c r="L144" s="64"/>
      <c r="M144" s="64"/>
    </row>
    <row r="145" spans="1:14" x14ac:dyDescent="0.3">
      <c r="A145" s="66" t="s">
        <v>245</v>
      </c>
      <c r="B145" s="83" t="s">
        <v>1559</v>
      </c>
      <c r="C145" s="190">
        <v>3339.9</v>
      </c>
      <c r="D145" s="190">
        <v>0</v>
      </c>
      <c r="E145" s="83"/>
      <c r="F145" s="92">
        <f t="shared" si="12"/>
        <v>0.12782797776564006</v>
      </c>
      <c r="G145" s="92">
        <f t="shared" si="13"/>
        <v>0</v>
      </c>
      <c r="H145" s="64"/>
      <c r="L145" s="64"/>
      <c r="M145" s="64"/>
      <c r="N145" s="96"/>
    </row>
    <row r="146" spans="1:14" x14ac:dyDescent="0.3">
      <c r="A146" s="66" t="s">
        <v>246</v>
      </c>
      <c r="B146" s="83" t="s">
        <v>221</v>
      </c>
      <c r="C146" s="190">
        <v>0</v>
      </c>
      <c r="D146" s="190">
        <v>0</v>
      </c>
      <c r="E146" s="83"/>
      <c r="F146" s="92">
        <f t="shared" si="12"/>
        <v>0</v>
      </c>
      <c r="G146" s="92">
        <f t="shared" si="13"/>
        <v>0</v>
      </c>
      <c r="H146" s="64"/>
      <c r="L146" s="64"/>
      <c r="M146" s="64"/>
      <c r="N146" s="96"/>
    </row>
    <row r="147" spans="1:14" x14ac:dyDescent="0.3">
      <c r="A147" s="66" t="s">
        <v>247</v>
      </c>
      <c r="B147" s="83" t="s">
        <v>1566</v>
      </c>
      <c r="C147" s="190">
        <v>0</v>
      </c>
      <c r="D147" s="190">
        <v>0</v>
      </c>
      <c r="E147" s="83"/>
      <c r="F147" s="92">
        <f t="shared" ref="F147" si="14">IF($C$155=0,"",IF(C147="[for completion]","",IF(C147="","",C147/$C$155)))</f>
        <v>0</v>
      </c>
      <c r="G147" s="92">
        <f t="shared" ref="G147" si="15">IF($D$155=0,"",IF(D147="[for completion]","",IF(D147="","",D147/$D$155)))</f>
        <v>0</v>
      </c>
      <c r="H147" s="64"/>
      <c r="L147" s="64"/>
      <c r="M147" s="64"/>
      <c r="N147" s="96"/>
    </row>
    <row r="148" spans="1:14" x14ac:dyDescent="0.3">
      <c r="A148" s="66" t="s">
        <v>248</v>
      </c>
      <c r="B148" s="83" t="s">
        <v>223</v>
      </c>
      <c r="C148" s="190">
        <v>0</v>
      </c>
      <c r="D148" s="190">
        <v>0</v>
      </c>
      <c r="E148" s="83"/>
      <c r="F148" s="92">
        <f t="shared" ref="F148:F154" si="16">IF($C$155=0,"",IF(C148="[for completion]","",IF(C148="","",C148/$C$155)))</f>
        <v>0</v>
      </c>
      <c r="G148" s="92">
        <f t="shared" ref="G148:G154" si="17">IF($D$155=0,"",IF(D148="[for completion]","",IF(D148="","",D148/$D$155)))</f>
        <v>0</v>
      </c>
      <c r="H148" s="64"/>
      <c r="L148" s="64"/>
      <c r="M148" s="64"/>
      <c r="N148" s="96"/>
    </row>
    <row r="149" spans="1:14" x14ac:dyDescent="0.3">
      <c r="A149" s="66" t="s">
        <v>249</v>
      </c>
      <c r="B149" s="83" t="s">
        <v>210</v>
      </c>
      <c r="C149" s="190">
        <v>0</v>
      </c>
      <c r="D149" s="190">
        <v>0</v>
      </c>
      <c r="E149" s="83"/>
      <c r="F149" s="92">
        <f t="shared" si="16"/>
        <v>0</v>
      </c>
      <c r="G149" s="92">
        <f t="shared" si="17"/>
        <v>0</v>
      </c>
      <c r="H149" s="64"/>
      <c r="L149" s="64"/>
      <c r="M149" s="64"/>
      <c r="N149" s="96"/>
    </row>
    <row r="150" spans="1:14" x14ac:dyDescent="0.3">
      <c r="A150" s="66" t="s">
        <v>250</v>
      </c>
      <c r="B150" s="180" t="s">
        <v>1561</v>
      </c>
      <c r="C150" s="190">
        <v>0</v>
      </c>
      <c r="D150" s="190">
        <v>0</v>
      </c>
      <c r="E150" s="83"/>
      <c r="F150" s="92">
        <f t="shared" si="16"/>
        <v>0</v>
      </c>
      <c r="G150" s="92">
        <f t="shared" si="17"/>
        <v>0</v>
      </c>
      <c r="H150" s="64"/>
      <c r="L150" s="64"/>
      <c r="M150" s="64"/>
      <c r="N150" s="96"/>
    </row>
    <row r="151" spans="1:14" x14ac:dyDescent="0.3">
      <c r="A151" s="66" t="s">
        <v>251</v>
      </c>
      <c r="B151" s="83" t="s">
        <v>225</v>
      </c>
      <c r="C151" s="190">
        <v>0</v>
      </c>
      <c r="D151" s="190">
        <v>0</v>
      </c>
      <c r="E151" s="83"/>
      <c r="F151" s="92">
        <f t="shared" si="16"/>
        <v>0</v>
      </c>
      <c r="G151" s="92">
        <f t="shared" si="17"/>
        <v>0</v>
      </c>
      <c r="H151" s="64"/>
      <c r="L151" s="64"/>
      <c r="M151" s="64"/>
      <c r="N151" s="96"/>
    </row>
    <row r="152" spans="1:14" x14ac:dyDescent="0.3">
      <c r="A152" s="66" t="s">
        <v>252</v>
      </c>
      <c r="B152" s="83" t="s">
        <v>227</v>
      </c>
      <c r="C152" s="190">
        <v>0</v>
      </c>
      <c r="D152" s="190">
        <v>0</v>
      </c>
      <c r="E152" s="83"/>
      <c r="F152" s="92">
        <f t="shared" si="16"/>
        <v>0</v>
      </c>
      <c r="G152" s="92">
        <f t="shared" si="17"/>
        <v>0</v>
      </c>
      <c r="H152" s="64"/>
      <c r="L152" s="64"/>
      <c r="M152" s="64"/>
      <c r="N152" s="96"/>
    </row>
    <row r="153" spans="1:14" x14ac:dyDescent="0.3">
      <c r="A153" s="66" t="s">
        <v>253</v>
      </c>
      <c r="B153" s="83" t="s">
        <v>1560</v>
      </c>
      <c r="C153" s="190">
        <v>4659.2</v>
      </c>
      <c r="D153" s="190">
        <v>0</v>
      </c>
      <c r="E153" s="83"/>
      <c r="F153" s="92">
        <f t="shared" si="16"/>
        <v>0.17832154076639123</v>
      </c>
      <c r="G153" s="92">
        <f t="shared" si="17"/>
        <v>0</v>
      </c>
      <c r="H153" s="64"/>
      <c r="L153" s="64"/>
      <c r="M153" s="64"/>
      <c r="N153" s="96"/>
    </row>
    <row r="154" spans="1:14" x14ac:dyDescent="0.3">
      <c r="A154" s="66" t="s">
        <v>1563</v>
      </c>
      <c r="B154" s="83" t="s">
        <v>144</v>
      </c>
      <c r="C154" s="190">
        <v>0</v>
      </c>
      <c r="D154" s="190">
        <v>0</v>
      </c>
      <c r="E154" s="83"/>
      <c r="F154" s="92">
        <f t="shared" si="16"/>
        <v>0</v>
      </c>
      <c r="G154" s="92">
        <f t="shared" si="17"/>
        <v>0</v>
      </c>
      <c r="H154" s="64"/>
      <c r="L154" s="64"/>
      <c r="M154" s="64"/>
      <c r="N154" s="96"/>
    </row>
    <row r="155" spans="1:14" x14ac:dyDescent="0.3">
      <c r="A155" s="66" t="s">
        <v>1567</v>
      </c>
      <c r="B155" s="100" t="s">
        <v>146</v>
      </c>
      <c r="C155" s="190">
        <f>SUM(C138:C154)</f>
        <v>26128.082900000001</v>
      </c>
      <c r="D155" s="190">
        <f>SUM(D138:D154)</f>
        <v>26128.082900000001</v>
      </c>
      <c r="E155" s="83"/>
      <c r="F155" s="619">
        <f>SUM(F138:F154)</f>
        <v>1</v>
      </c>
      <c r="G155" s="619">
        <f>SUM(G138:G154)</f>
        <v>1</v>
      </c>
      <c r="H155" s="64"/>
      <c r="L155" s="64"/>
      <c r="M155" s="64"/>
      <c r="N155" s="96"/>
    </row>
    <row r="156" spans="1:14" outlineLevel="1" x14ac:dyDescent="0.3">
      <c r="A156" s="66" t="s">
        <v>254</v>
      </c>
      <c r="B156" s="95"/>
      <c r="C156" s="190"/>
      <c r="D156" s="190"/>
      <c r="E156" s="83"/>
      <c r="F156" s="204" t="str">
        <f>IF($C$155=0,"",IF(C156="[for completion]","",IF(C156="","",C156/$C$155)))</f>
        <v/>
      </c>
      <c r="G156" s="204" t="str">
        <f>IF($D$155=0,"",IF(D156="[for completion]","",IF(D156="","",D156/$D$155)))</f>
        <v/>
      </c>
      <c r="H156" s="64"/>
      <c r="L156" s="64"/>
      <c r="M156" s="64"/>
      <c r="N156" s="96"/>
    </row>
    <row r="157" spans="1:14" outlineLevel="1" x14ac:dyDescent="0.3">
      <c r="A157" s="66" t="s">
        <v>255</v>
      </c>
      <c r="B157" s="95"/>
      <c r="C157" s="190"/>
      <c r="D157" s="190"/>
      <c r="E157" s="83"/>
      <c r="F157" s="204" t="str">
        <f t="shared" ref="F157:F162" si="18">IF($C$155=0,"",IF(C157="[for completion]","",IF(C157="","",C157/$C$155)))</f>
        <v/>
      </c>
      <c r="G157" s="204" t="str">
        <f t="shared" ref="G157:G162" si="19">IF($D$155=0,"",IF(D157="[for completion]","",IF(D157="","",D157/$D$155)))</f>
        <v/>
      </c>
      <c r="H157" s="64"/>
      <c r="L157" s="64"/>
      <c r="M157" s="64"/>
      <c r="N157" s="96"/>
    </row>
    <row r="158" spans="1:14" outlineLevel="1" x14ac:dyDescent="0.3">
      <c r="A158" s="66" t="s">
        <v>256</v>
      </c>
      <c r="B158" s="95"/>
      <c r="C158" s="190"/>
      <c r="D158" s="190"/>
      <c r="E158" s="83"/>
      <c r="F158" s="204" t="str">
        <f t="shared" si="18"/>
        <v/>
      </c>
      <c r="G158" s="204" t="str">
        <f t="shared" si="19"/>
        <v/>
      </c>
      <c r="H158" s="64"/>
      <c r="L158" s="64"/>
      <c r="M158" s="64"/>
      <c r="N158" s="96"/>
    </row>
    <row r="159" spans="1:14" outlineLevel="1" x14ac:dyDescent="0.3">
      <c r="A159" s="66" t="s">
        <v>257</v>
      </c>
      <c r="B159" s="95"/>
      <c r="C159" s="190"/>
      <c r="D159" s="190"/>
      <c r="E159" s="83"/>
      <c r="F159" s="204" t="str">
        <f t="shared" si="18"/>
        <v/>
      </c>
      <c r="G159" s="204" t="str">
        <f t="shared" si="19"/>
        <v/>
      </c>
      <c r="H159" s="64"/>
      <c r="L159" s="64"/>
      <c r="M159" s="64"/>
      <c r="N159" s="96"/>
    </row>
    <row r="160" spans="1:14" outlineLevel="1" x14ac:dyDescent="0.3">
      <c r="A160" s="66" t="s">
        <v>258</v>
      </c>
      <c r="B160" s="95"/>
      <c r="C160" s="190"/>
      <c r="D160" s="190"/>
      <c r="E160" s="83"/>
      <c r="F160" s="204" t="str">
        <f t="shared" si="18"/>
        <v/>
      </c>
      <c r="G160" s="204" t="str">
        <f t="shared" si="19"/>
        <v/>
      </c>
      <c r="H160" s="64"/>
      <c r="L160" s="64"/>
      <c r="M160" s="64"/>
      <c r="N160" s="96"/>
    </row>
    <row r="161" spans="1:14" outlineLevel="1" x14ac:dyDescent="0.3">
      <c r="A161" s="66" t="s">
        <v>259</v>
      </c>
      <c r="B161" s="95"/>
      <c r="C161" s="190"/>
      <c r="D161" s="190"/>
      <c r="E161" s="83"/>
      <c r="F161" s="204" t="str">
        <f t="shared" si="18"/>
        <v/>
      </c>
      <c r="G161" s="204" t="str">
        <f t="shared" si="19"/>
        <v/>
      </c>
      <c r="H161" s="64"/>
      <c r="L161" s="64"/>
      <c r="M161" s="64"/>
      <c r="N161" s="96"/>
    </row>
    <row r="162" spans="1:14" outlineLevel="1" x14ac:dyDescent="0.3">
      <c r="A162" s="66" t="s">
        <v>260</v>
      </c>
      <c r="B162" s="95"/>
      <c r="C162" s="190"/>
      <c r="D162" s="190"/>
      <c r="E162" s="83"/>
      <c r="F162" s="204" t="str">
        <f t="shared" si="18"/>
        <v/>
      </c>
      <c r="G162" s="204" t="str">
        <f t="shared" si="19"/>
        <v/>
      </c>
      <c r="H162" s="64"/>
      <c r="L162" s="64"/>
      <c r="M162" s="64"/>
      <c r="N162" s="96"/>
    </row>
    <row r="163" spans="1:14" ht="15" customHeight="1" x14ac:dyDescent="0.3">
      <c r="A163" s="85"/>
      <c r="B163" s="86" t="s">
        <v>261</v>
      </c>
      <c r="C163" s="139" t="s">
        <v>201</v>
      </c>
      <c r="D163" s="139" t="s">
        <v>202</v>
      </c>
      <c r="E163" s="87"/>
      <c r="F163" s="139" t="s">
        <v>203</v>
      </c>
      <c r="G163" s="139" t="s">
        <v>204</v>
      </c>
      <c r="H163" s="64"/>
      <c r="L163" s="64"/>
      <c r="M163" s="64"/>
      <c r="N163" s="96"/>
    </row>
    <row r="164" spans="1:14" x14ac:dyDescent="0.3">
      <c r="A164" s="66" t="s">
        <v>263</v>
      </c>
      <c r="B164" s="64" t="s">
        <v>264</v>
      </c>
      <c r="C164" s="190">
        <v>17558.1829</v>
      </c>
      <c r="D164" s="190">
        <v>0</v>
      </c>
      <c r="E164" s="104"/>
      <c r="F164" s="92">
        <f>IF($C$167=0,"",IF(C164="[for completion]","",IF(C164="","",C164/$C$167)))</f>
        <v>0.67200425562030042</v>
      </c>
      <c r="G164" s="92">
        <f>IF($D$167=0,"",IF(D164="[for completion]","",IF(D164="","",D164/$D$167)))</f>
        <v>0</v>
      </c>
      <c r="H164" s="64"/>
      <c r="L164" s="64"/>
      <c r="M164" s="64"/>
      <c r="N164" s="96"/>
    </row>
    <row r="165" spans="1:14" x14ac:dyDescent="0.3">
      <c r="A165" s="66" t="s">
        <v>265</v>
      </c>
      <c r="B165" s="64" t="s">
        <v>266</v>
      </c>
      <c r="C165" s="190">
        <v>8569.9</v>
      </c>
      <c r="D165" s="190">
        <v>26128.082900000001</v>
      </c>
      <c r="E165" s="104"/>
      <c r="F165" s="92">
        <f t="shared" ref="F165:F166" si="20">IF($C$167=0,"",IF(C165="[for completion]","",IF(C165="","",C165/$C$167)))</f>
        <v>0.32799574437969958</v>
      </c>
      <c r="G165" s="92">
        <f t="shared" ref="G165:G166" si="21">IF($D$167=0,"",IF(D165="[for completion]","",IF(D165="","",D165/$D$167)))</f>
        <v>1</v>
      </c>
      <c r="H165" s="64"/>
      <c r="L165" s="64"/>
      <c r="M165" s="64"/>
      <c r="N165" s="96"/>
    </row>
    <row r="166" spans="1:14" x14ac:dyDescent="0.3">
      <c r="A166" s="66" t="s">
        <v>267</v>
      </c>
      <c r="B166" s="64" t="s">
        <v>144</v>
      </c>
      <c r="C166" s="190">
        <v>0</v>
      </c>
      <c r="D166" s="190">
        <v>0</v>
      </c>
      <c r="E166" s="104"/>
      <c r="F166" s="92">
        <f t="shared" si="20"/>
        <v>0</v>
      </c>
      <c r="G166" s="92">
        <f t="shared" si="21"/>
        <v>0</v>
      </c>
      <c r="H166" s="64"/>
      <c r="L166" s="64"/>
      <c r="M166" s="64"/>
      <c r="N166" s="96"/>
    </row>
    <row r="167" spans="1:14" x14ac:dyDescent="0.3">
      <c r="A167" s="66" t="s">
        <v>268</v>
      </c>
      <c r="B167" s="105" t="s">
        <v>146</v>
      </c>
      <c r="C167" s="206">
        <f>SUM(C164:C166)</f>
        <v>26128.082900000001</v>
      </c>
      <c r="D167" s="206">
        <f>SUM(D164:D166)</f>
        <v>26128.082900000001</v>
      </c>
      <c r="E167" s="104"/>
      <c r="F167" s="623">
        <f>SUM(F164:F166)</f>
        <v>1</v>
      </c>
      <c r="G167" s="623">
        <f>SUM(G164:G166)</f>
        <v>1</v>
      </c>
      <c r="H167" s="64"/>
      <c r="L167" s="64"/>
      <c r="M167" s="64"/>
      <c r="N167" s="96"/>
    </row>
    <row r="168" spans="1:14" outlineLevel="1" x14ac:dyDescent="0.3">
      <c r="A168" s="66" t="s">
        <v>269</v>
      </c>
      <c r="B168" s="105"/>
      <c r="C168" s="206"/>
      <c r="D168" s="206"/>
      <c r="E168" s="104"/>
      <c r="F168" s="104"/>
      <c r="G168" s="62"/>
      <c r="H168" s="64"/>
      <c r="L168" s="64"/>
      <c r="M168" s="64"/>
      <c r="N168" s="96"/>
    </row>
    <row r="169" spans="1:14" outlineLevel="1" x14ac:dyDescent="0.3">
      <c r="A169" s="66" t="s">
        <v>270</v>
      </c>
      <c r="B169" s="105"/>
      <c r="C169" s="206"/>
      <c r="D169" s="206"/>
      <c r="E169" s="104"/>
      <c r="F169" s="104"/>
      <c r="G169" s="62"/>
      <c r="H169" s="64"/>
      <c r="L169" s="64"/>
      <c r="M169" s="64"/>
      <c r="N169" s="96"/>
    </row>
    <row r="170" spans="1:14" outlineLevel="1" x14ac:dyDescent="0.3">
      <c r="A170" s="66" t="s">
        <v>271</v>
      </c>
      <c r="B170" s="105"/>
      <c r="C170" s="206"/>
      <c r="D170" s="206"/>
      <c r="E170" s="104"/>
      <c r="F170" s="104"/>
      <c r="G170" s="62"/>
      <c r="H170" s="64"/>
      <c r="L170" s="64"/>
      <c r="M170" s="64"/>
      <c r="N170" s="96"/>
    </row>
    <row r="171" spans="1:14" outlineLevel="1" x14ac:dyDescent="0.3">
      <c r="A171" s="66" t="s">
        <v>272</v>
      </c>
      <c r="B171" s="105"/>
      <c r="C171" s="206"/>
      <c r="D171" s="206"/>
      <c r="E171" s="104"/>
      <c r="F171" s="104"/>
      <c r="G171" s="62"/>
      <c r="H171" s="64"/>
      <c r="L171" s="64"/>
      <c r="M171" s="64"/>
      <c r="N171" s="96"/>
    </row>
    <row r="172" spans="1:14" outlineLevel="1" x14ac:dyDescent="0.3">
      <c r="A172" s="66" t="s">
        <v>273</v>
      </c>
      <c r="B172" s="105"/>
      <c r="C172" s="206"/>
      <c r="D172" s="206"/>
      <c r="E172" s="104"/>
      <c r="F172" s="104"/>
      <c r="G172" s="62"/>
      <c r="H172" s="64"/>
      <c r="L172" s="64"/>
      <c r="M172" s="64"/>
      <c r="N172" s="96"/>
    </row>
    <row r="173" spans="1:14" ht="15" customHeight="1" x14ac:dyDescent="0.3">
      <c r="A173" s="85"/>
      <c r="B173" s="86" t="s">
        <v>274</v>
      </c>
      <c r="C173" s="85" t="s">
        <v>111</v>
      </c>
      <c r="D173" s="85"/>
      <c r="E173" s="87"/>
      <c r="F173" s="88" t="s">
        <v>275</v>
      </c>
      <c r="G173" s="88"/>
      <c r="H173" s="64"/>
      <c r="L173" s="64"/>
      <c r="M173" s="64"/>
      <c r="N173" s="96"/>
    </row>
    <row r="174" spans="1:14" ht="15" customHeight="1" x14ac:dyDescent="0.3">
      <c r="A174" s="66" t="s">
        <v>276</v>
      </c>
      <c r="B174" s="83" t="s">
        <v>277</v>
      </c>
      <c r="C174" s="191">
        <v>0</v>
      </c>
      <c r="D174" s="80"/>
      <c r="E174" s="72"/>
      <c r="F174" s="204" t="str">
        <f>IF($C$179=0,"",IF(C174="[for completion]","",C174/$C$179))</f>
        <v/>
      </c>
      <c r="G174" s="92"/>
      <c r="H174" s="64"/>
      <c r="L174" s="64"/>
      <c r="M174" s="64"/>
      <c r="N174" s="96"/>
    </row>
    <row r="175" spans="1:14" ht="30.75" customHeight="1" x14ac:dyDescent="0.3">
      <c r="A175" s="66" t="s">
        <v>9</v>
      </c>
      <c r="B175" s="83" t="s">
        <v>1400</v>
      </c>
      <c r="C175" s="191">
        <v>0</v>
      </c>
      <c r="E175" s="94"/>
      <c r="F175" s="204" t="str">
        <f>IF($C$179=0,"",IF(C175="[for completion]","",C175/$C$179))</f>
        <v/>
      </c>
      <c r="G175" s="92"/>
      <c r="H175" s="64"/>
      <c r="L175" s="64"/>
      <c r="M175" s="64"/>
      <c r="N175" s="96"/>
    </row>
    <row r="176" spans="1:14" x14ac:dyDescent="0.3">
      <c r="A176" s="66" t="s">
        <v>278</v>
      </c>
      <c r="B176" s="83" t="s">
        <v>279</v>
      </c>
      <c r="C176" s="191">
        <v>0</v>
      </c>
      <c r="E176" s="94"/>
      <c r="F176" s="204"/>
      <c r="G176" s="92"/>
      <c r="H176" s="64"/>
      <c r="L176" s="64"/>
      <c r="M176" s="64"/>
      <c r="N176" s="96"/>
    </row>
    <row r="177" spans="1:14" x14ac:dyDescent="0.3">
      <c r="A177" s="66" t="s">
        <v>280</v>
      </c>
      <c r="B177" s="83" t="s">
        <v>281</v>
      </c>
      <c r="C177" s="191">
        <v>0</v>
      </c>
      <c r="E177" s="94"/>
      <c r="F177" s="204" t="str">
        <f t="shared" ref="F177:F187" si="22">IF($C$179=0,"",IF(C177="[for completion]","",C177/$C$179))</f>
        <v/>
      </c>
      <c r="G177" s="92"/>
      <c r="H177" s="64"/>
      <c r="L177" s="64"/>
      <c r="M177" s="64"/>
      <c r="N177" s="96"/>
    </row>
    <row r="178" spans="1:14" x14ac:dyDescent="0.3">
      <c r="A178" s="66" t="s">
        <v>282</v>
      </c>
      <c r="B178" s="83" t="s">
        <v>144</v>
      </c>
      <c r="C178" s="191">
        <v>0</v>
      </c>
      <c r="E178" s="94"/>
      <c r="F178" s="204" t="str">
        <f t="shared" si="22"/>
        <v/>
      </c>
      <c r="G178" s="92"/>
      <c r="H178" s="64"/>
      <c r="L178" s="64"/>
      <c r="M178" s="64"/>
      <c r="N178" s="96"/>
    </row>
    <row r="179" spans="1:14" x14ac:dyDescent="0.3">
      <c r="A179" s="66" t="s">
        <v>10</v>
      </c>
      <c r="B179" s="100" t="s">
        <v>146</v>
      </c>
      <c r="C179" s="91">
        <f>SUM(C174:C178)</f>
        <v>0</v>
      </c>
      <c r="E179" s="94"/>
      <c r="F179" s="205">
        <f>SUM(F174:F178)</f>
        <v>0</v>
      </c>
      <c r="G179" s="92"/>
      <c r="H179" s="64"/>
      <c r="L179" s="64"/>
      <c r="M179" s="64"/>
      <c r="N179" s="96"/>
    </row>
    <row r="180" spans="1:14" outlineLevel="1" x14ac:dyDescent="0.3">
      <c r="A180" s="66" t="s">
        <v>283</v>
      </c>
      <c r="B180" s="106"/>
      <c r="C180" s="190"/>
      <c r="E180" s="94"/>
      <c r="F180" s="204" t="str">
        <f t="shared" si="22"/>
        <v/>
      </c>
      <c r="G180" s="92"/>
      <c r="H180" s="64"/>
      <c r="L180" s="64"/>
      <c r="M180" s="64"/>
      <c r="N180" s="96"/>
    </row>
    <row r="181" spans="1:14" s="106" customFormat="1" outlineLevel="1" x14ac:dyDescent="0.3">
      <c r="A181" s="66" t="s">
        <v>284</v>
      </c>
      <c r="C181" s="207"/>
      <c r="F181" s="204" t="str">
        <f t="shared" si="22"/>
        <v/>
      </c>
    </row>
    <row r="182" spans="1:14" outlineLevel="1" x14ac:dyDescent="0.3">
      <c r="A182" s="66" t="s">
        <v>285</v>
      </c>
      <c r="B182" s="106"/>
      <c r="C182" s="190"/>
      <c r="E182" s="94"/>
      <c r="F182" s="204" t="str">
        <f t="shared" si="22"/>
        <v/>
      </c>
      <c r="G182" s="92"/>
      <c r="H182" s="64"/>
      <c r="L182" s="64"/>
      <c r="M182" s="64"/>
      <c r="N182" s="96"/>
    </row>
    <row r="183" spans="1:14" outlineLevel="1" x14ac:dyDescent="0.3">
      <c r="A183" s="66" t="s">
        <v>286</v>
      </c>
      <c r="B183" s="106"/>
      <c r="C183" s="190"/>
      <c r="E183" s="94"/>
      <c r="F183" s="204" t="str">
        <f t="shared" si="22"/>
        <v/>
      </c>
      <c r="G183" s="92"/>
      <c r="H183" s="64"/>
      <c r="L183" s="64"/>
      <c r="M183" s="64"/>
      <c r="N183" s="96"/>
    </row>
    <row r="184" spans="1:14" s="106" customFormat="1" outlineLevel="1" x14ac:dyDescent="0.3">
      <c r="A184" s="66" t="s">
        <v>287</v>
      </c>
      <c r="C184" s="207"/>
      <c r="F184" s="204" t="str">
        <f t="shared" si="22"/>
        <v/>
      </c>
    </row>
    <row r="185" spans="1:14" outlineLevel="1" x14ac:dyDescent="0.3">
      <c r="A185" s="66" t="s">
        <v>288</v>
      </c>
      <c r="B185" s="106"/>
      <c r="C185" s="190"/>
      <c r="E185" s="94"/>
      <c r="F185" s="204" t="str">
        <f t="shared" si="22"/>
        <v/>
      </c>
      <c r="G185" s="92"/>
      <c r="H185" s="64"/>
      <c r="L185" s="64"/>
      <c r="M185" s="64"/>
      <c r="N185" s="96"/>
    </row>
    <row r="186" spans="1:14" outlineLevel="1" x14ac:dyDescent="0.3">
      <c r="A186" s="66" t="s">
        <v>289</v>
      </c>
      <c r="B186" s="106"/>
      <c r="C186" s="190"/>
      <c r="E186" s="94"/>
      <c r="F186" s="204" t="str">
        <f t="shared" si="22"/>
        <v/>
      </c>
      <c r="G186" s="92"/>
      <c r="H186" s="64"/>
      <c r="L186" s="64"/>
      <c r="M186" s="64"/>
      <c r="N186" s="96"/>
    </row>
    <row r="187" spans="1:14" outlineLevel="1" x14ac:dyDescent="0.3">
      <c r="A187" s="66" t="s">
        <v>290</v>
      </c>
      <c r="B187" s="106"/>
      <c r="C187" s="190"/>
      <c r="E187" s="94"/>
      <c r="F187" s="204" t="str">
        <f t="shared" si="22"/>
        <v/>
      </c>
      <c r="G187" s="92"/>
      <c r="H187" s="64"/>
      <c r="L187" s="64"/>
      <c r="M187" s="64"/>
      <c r="N187" s="96"/>
    </row>
    <row r="188" spans="1:14" outlineLevel="1" x14ac:dyDescent="0.3">
      <c r="A188" s="66" t="s">
        <v>291</v>
      </c>
      <c r="B188" s="106"/>
      <c r="E188" s="94"/>
      <c r="F188" s="92"/>
      <c r="G188" s="92"/>
      <c r="H188" s="64"/>
      <c r="L188" s="64"/>
      <c r="M188" s="64"/>
      <c r="N188" s="96"/>
    </row>
    <row r="189" spans="1:14" outlineLevel="1" x14ac:dyDescent="0.3">
      <c r="A189" s="66" t="s">
        <v>292</v>
      </c>
      <c r="B189" s="106"/>
      <c r="E189" s="94"/>
      <c r="F189" s="92"/>
      <c r="G189" s="92"/>
      <c r="H189" s="64"/>
      <c r="L189" s="64"/>
      <c r="M189" s="64"/>
      <c r="N189" s="96"/>
    </row>
    <row r="190" spans="1:14" outlineLevel="1" x14ac:dyDescent="0.3">
      <c r="A190" s="66" t="s">
        <v>293</v>
      </c>
      <c r="B190" s="106"/>
      <c r="E190" s="94"/>
      <c r="F190" s="92"/>
      <c r="G190" s="92"/>
      <c r="H190" s="64"/>
      <c r="L190" s="64"/>
      <c r="M190" s="64"/>
      <c r="N190" s="96"/>
    </row>
    <row r="191" spans="1:14" outlineLevel="1" x14ac:dyDescent="0.3">
      <c r="A191" s="66" t="s">
        <v>294</v>
      </c>
      <c r="B191" s="95"/>
      <c r="E191" s="94"/>
      <c r="F191" s="92"/>
      <c r="G191" s="92"/>
      <c r="H191" s="64"/>
      <c r="L191" s="64"/>
      <c r="M191" s="64"/>
      <c r="N191" s="96"/>
    </row>
    <row r="192" spans="1:14" ht="15" customHeight="1" x14ac:dyDescent="0.3">
      <c r="A192" s="85"/>
      <c r="B192" s="86" t="s">
        <v>295</v>
      </c>
      <c r="C192" s="85" t="s">
        <v>111</v>
      </c>
      <c r="D192" s="85"/>
      <c r="E192" s="87"/>
      <c r="F192" s="88" t="s">
        <v>275</v>
      </c>
      <c r="G192" s="88"/>
      <c r="H192" s="64"/>
      <c r="L192" s="64"/>
      <c r="M192" s="64"/>
      <c r="N192" s="96"/>
    </row>
    <row r="193" spans="1:14" x14ac:dyDescent="0.3">
      <c r="A193" s="66" t="s">
        <v>296</v>
      </c>
      <c r="B193" s="83" t="s">
        <v>297</v>
      </c>
      <c r="C193" s="191">
        <v>0</v>
      </c>
      <c r="E193" s="91"/>
      <c r="F193" s="204" t="str">
        <f t="shared" ref="F193:F206" si="23">IF($C$208=0,"",IF(C193="[for completion]","",C193/$C$208))</f>
        <v/>
      </c>
      <c r="G193" s="92"/>
      <c r="H193" s="64"/>
      <c r="L193" s="64"/>
      <c r="M193" s="64"/>
      <c r="N193" s="96"/>
    </row>
    <row r="194" spans="1:14" x14ac:dyDescent="0.3">
      <c r="A194" s="66" t="s">
        <v>298</v>
      </c>
      <c r="B194" s="83" t="s">
        <v>299</v>
      </c>
      <c r="C194" s="254">
        <v>0</v>
      </c>
      <c r="E194" s="94"/>
      <c r="F194" s="204" t="str">
        <f t="shared" si="23"/>
        <v/>
      </c>
      <c r="G194" s="94"/>
      <c r="H194" s="64"/>
      <c r="L194" s="64"/>
      <c r="M194" s="64"/>
      <c r="N194" s="96"/>
    </row>
    <row r="195" spans="1:14" x14ac:dyDescent="0.3">
      <c r="A195" s="66" t="s">
        <v>300</v>
      </c>
      <c r="B195" s="83" t="s">
        <v>301</v>
      </c>
      <c r="C195" s="254">
        <v>0</v>
      </c>
      <c r="E195" s="94"/>
      <c r="F195" s="204" t="str">
        <f t="shared" si="23"/>
        <v/>
      </c>
      <c r="G195" s="94"/>
      <c r="H195" s="64"/>
      <c r="L195" s="64"/>
      <c r="M195" s="64"/>
      <c r="N195" s="96"/>
    </row>
    <row r="196" spans="1:14" x14ac:dyDescent="0.3">
      <c r="A196" s="66" t="s">
        <v>302</v>
      </c>
      <c r="B196" s="83" t="s">
        <v>303</v>
      </c>
      <c r="C196" s="254">
        <v>0</v>
      </c>
      <c r="E196" s="94"/>
      <c r="F196" s="204" t="str">
        <f t="shared" si="23"/>
        <v/>
      </c>
      <c r="G196" s="94"/>
      <c r="H196" s="64"/>
      <c r="L196" s="64"/>
      <c r="M196" s="64"/>
      <c r="N196" s="96"/>
    </row>
    <row r="197" spans="1:14" x14ac:dyDescent="0.3">
      <c r="A197" s="66" t="s">
        <v>304</v>
      </c>
      <c r="B197" s="83" t="s">
        <v>305</v>
      </c>
      <c r="C197" s="254">
        <v>0</v>
      </c>
      <c r="E197" s="94"/>
      <c r="F197" s="204" t="str">
        <f t="shared" si="23"/>
        <v/>
      </c>
      <c r="G197" s="94"/>
      <c r="H197" s="64"/>
      <c r="L197" s="64"/>
      <c r="M197" s="64"/>
      <c r="N197" s="96"/>
    </row>
    <row r="198" spans="1:14" x14ac:dyDescent="0.3">
      <c r="A198" s="66" t="s">
        <v>306</v>
      </c>
      <c r="B198" s="83" t="s">
        <v>307</v>
      </c>
      <c r="C198" s="254">
        <v>0</v>
      </c>
      <c r="E198" s="94"/>
      <c r="F198" s="204" t="str">
        <f t="shared" si="23"/>
        <v/>
      </c>
      <c r="G198" s="94"/>
      <c r="H198" s="64"/>
      <c r="L198" s="64"/>
      <c r="M198" s="64"/>
      <c r="N198" s="96"/>
    </row>
    <row r="199" spans="1:14" x14ac:dyDescent="0.3">
      <c r="A199" s="66" t="s">
        <v>308</v>
      </c>
      <c r="B199" s="83" t="s">
        <v>309</v>
      </c>
      <c r="C199" s="254">
        <v>0</v>
      </c>
      <c r="E199" s="94"/>
      <c r="F199" s="204" t="str">
        <f t="shared" si="23"/>
        <v/>
      </c>
      <c r="G199" s="94"/>
      <c r="H199" s="64"/>
      <c r="L199" s="64"/>
      <c r="M199" s="64"/>
      <c r="N199" s="96"/>
    </row>
    <row r="200" spans="1:14" x14ac:dyDescent="0.3">
      <c r="A200" s="66" t="s">
        <v>310</v>
      </c>
      <c r="B200" s="83" t="s">
        <v>12</v>
      </c>
      <c r="C200" s="254">
        <v>0</v>
      </c>
      <c r="E200" s="94"/>
      <c r="F200" s="204" t="str">
        <f t="shared" si="23"/>
        <v/>
      </c>
      <c r="G200" s="94"/>
      <c r="H200" s="64"/>
      <c r="L200" s="64"/>
      <c r="M200" s="64"/>
      <c r="N200" s="96"/>
    </row>
    <row r="201" spans="1:14" x14ac:dyDescent="0.3">
      <c r="A201" s="66" t="s">
        <v>311</v>
      </c>
      <c r="B201" s="83" t="s">
        <v>312</v>
      </c>
      <c r="C201" s="254">
        <v>0</v>
      </c>
      <c r="E201" s="94"/>
      <c r="F201" s="204" t="str">
        <f t="shared" si="23"/>
        <v/>
      </c>
      <c r="G201" s="94"/>
      <c r="H201" s="64"/>
      <c r="L201" s="64"/>
      <c r="M201" s="64"/>
      <c r="N201" s="96"/>
    </row>
    <row r="202" spans="1:14" x14ac:dyDescent="0.3">
      <c r="A202" s="66" t="s">
        <v>313</v>
      </c>
      <c r="B202" s="83" t="s">
        <v>314</v>
      </c>
      <c r="C202" s="254">
        <v>0</v>
      </c>
      <c r="E202" s="94"/>
      <c r="F202" s="204" t="str">
        <f t="shared" si="23"/>
        <v/>
      </c>
      <c r="G202" s="94"/>
      <c r="H202" s="64"/>
      <c r="L202" s="64"/>
      <c r="M202" s="64"/>
      <c r="N202" s="96"/>
    </row>
    <row r="203" spans="1:14" x14ac:dyDescent="0.3">
      <c r="A203" s="66" t="s">
        <v>315</v>
      </c>
      <c r="B203" s="83" t="s">
        <v>316</v>
      </c>
      <c r="C203" s="254">
        <v>0</v>
      </c>
      <c r="E203" s="94"/>
      <c r="F203" s="204" t="str">
        <f t="shared" si="23"/>
        <v/>
      </c>
      <c r="G203" s="94"/>
      <c r="H203" s="64"/>
      <c r="L203" s="64"/>
      <c r="M203" s="64"/>
      <c r="N203" s="96"/>
    </row>
    <row r="204" spans="1:14" x14ac:dyDescent="0.3">
      <c r="A204" s="66" t="s">
        <v>317</v>
      </c>
      <c r="B204" s="83" t="s">
        <v>318</v>
      </c>
      <c r="C204" s="254">
        <v>0</v>
      </c>
      <c r="E204" s="94"/>
      <c r="F204" s="204" t="str">
        <f t="shared" si="23"/>
        <v/>
      </c>
      <c r="G204" s="94"/>
      <c r="H204" s="64"/>
      <c r="L204" s="64"/>
      <c r="M204" s="64"/>
      <c r="N204" s="96"/>
    </row>
    <row r="205" spans="1:14" x14ac:dyDescent="0.3">
      <c r="A205" s="66" t="s">
        <v>319</v>
      </c>
      <c r="B205" s="83" t="s">
        <v>320</v>
      </c>
      <c r="C205" s="254">
        <v>0</v>
      </c>
      <c r="E205" s="94"/>
      <c r="F205" s="204" t="str">
        <f t="shared" si="23"/>
        <v/>
      </c>
      <c r="G205" s="94"/>
      <c r="H205" s="64"/>
      <c r="L205" s="64"/>
      <c r="M205" s="64"/>
      <c r="N205" s="96"/>
    </row>
    <row r="206" spans="1:14" x14ac:dyDescent="0.3">
      <c r="A206" s="66" t="s">
        <v>321</v>
      </c>
      <c r="B206" s="83" t="s">
        <v>144</v>
      </c>
      <c r="C206" s="254">
        <v>0</v>
      </c>
      <c r="E206" s="94"/>
      <c r="F206" s="204" t="str">
        <f t="shared" si="23"/>
        <v/>
      </c>
      <c r="G206" s="94"/>
      <c r="H206" s="64"/>
      <c r="L206" s="64"/>
      <c r="M206" s="64"/>
      <c r="N206" s="96"/>
    </row>
    <row r="207" spans="1:14" x14ac:dyDescent="0.3">
      <c r="A207" s="66" t="s">
        <v>322</v>
      </c>
      <c r="B207" s="93" t="s">
        <v>323</v>
      </c>
      <c r="C207" s="254">
        <v>0</v>
      </c>
      <c r="E207" s="94"/>
      <c r="F207" s="204"/>
      <c r="G207" s="94"/>
      <c r="H207" s="64"/>
      <c r="L207" s="64"/>
      <c r="M207" s="64"/>
      <c r="N207" s="96"/>
    </row>
    <row r="208" spans="1:14" x14ac:dyDescent="0.3">
      <c r="A208" s="66" t="s">
        <v>324</v>
      </c>
      <c r="B208" s="100" t="s">
        <v>146</v>
      </c>
      <c r="C208" s="91">
        <f>SUM(C193:C206)</f>
        <v>0</v>
      </c>
      <c r="D208" s="83"/>
      <c r="E208" s="94"/>
      <c r="F208" s="624">
        <f>SUM(F193:F206)</f>
        <v>0</v>
      </c>
      <c r="G208" s="94"/>
      <c r="H208" s="64"/>
      <c r="L208" s="64"/>
      <c r="M208" s="64"/>
      <c r="N208" s="96"/>
    </row>
    <row r="209" spans="1:14" outlineLevel="1" x14ac:dyDescent="0.3">
      <c r="A209" s="66" t="s">
        <v>325</v>
      </c>
      <c r="B209" s="95"/>
      <c r="C209" s="190"/>
      <c r="E209" s="94"/>
      <c r="F209" s="204" t="str">
        <f>IF($C$208=0,"",IF(C209="[for completion]","",C209/$C$208))</f>
        <v/>
      </c>
      <c r="G209" s="94"/>
      <c r="H209" s="64"/>
      <c r="L209" s="64"/>
      <c r="M209" s="64"/>
      <c r="N209" s="96"/>
    </row>
    <row r="210" spans="1:14" outlineLevel="1" x14ac:dyDescent="0.3">
      <c r="A210" s="66" t="s">
        <v>326</v>
      </c>
      <c r="B210" s="95"/>
      <c r="C210" s="190"/>
      <c r="E210" s="94"/>
      <c r="F210" s="204" t="str">
        <f t="shared" ref="F210:F215" si="24">IF($C$208=0,"",IF(C210="[for completion]","",C210/$C$208))</f>
        <v/>
      </c>
      <c r="G210" s="94"/>
      <c r="H210" s="64"/>
      <c r="L210" s="64"/>
      <c r="M210" s="64"/>
      <c r="N210" s="96"/>
    </row>
    <row r="211" spans="1:14" outlineLevel="1" x14ac:dyDescent="0.3">
      <c r="A211" s="66" t="s">
        <v>327</v>
      </c>
      <c r="B211" s="95"/>
      <c r="C211" s="190"/>
      <c r="E211" s="94"/>
      <c r="F211" s="204" t="str">
        <f t="shared" si="24"/>
        <v/>
      </c>
      <c r="G211" s="94"/>
      <c r="H211" s="64"/>
      <c r="L211" s="64"/>
      <c r="M211" s="64"/>
      <c r="N211" s="96"/>
    </row>
    <row r="212" spans="1:14" outlineLevel="1" x14ac:dyDescent="0.3">
      <c r="A212" s="66" t="s">
        <v>328</v>
      </c>
      <c r="B212" s="95"/>
      <c r="C212" s="190"/>
      <c r="E212" s="94"/>
      <c r="F212" s="204" t="str">
        <f t="shared" si="24"/>
        <v/>
      </c>
      <c r="G212" s="94"/>
      <c r="H212" s="64"/>
      <c r="L212" s="64"/>
      <c r="M212" s="64"/>
      <c r="N212" s="96"/>
    </row>
    <row r="213" spans="1:14" outlineLevel="1" x14ac:dyDescent="0.3">
      <c r="A213" s="66" t="s">
        <v>329</v>
      </c>
      <c r="B213" s="95"/>
      <c r="C213" s="190"/>
      <c r="E213" s="94"/>
      <c r="F213" s="204" t="str">
        <f t="shared" si="24"/>
        <v/>
      </c>
      <c r="G213" s="94"/>
      <c r="H213" s="64"/>
      <c r="L213" s="64"/>
      <c r="M213" s="64"/>
      <c r="N213" s="96"/>
    </row>
    <row r="214" spans="1:14" outlineLevel="1" x14ac:dyDescent="0.3">
      <c r="A214" s="66" t="s">
        <v>330</v>
      </c>
      <c r="B214" s="95"/>
      <c r="C214" s="190"/>
      <c r="E214" s="94"/>
      <c r="F214" s="204" t="str">
        <f t="shared" si="24"/>
        <v/>
      </c>
      <c r="G214" s="94"/>
      <c r="H214" s="64"/>
      <c r="L214" s="64"/>
      <c r="M214" s="64"/>
      <c r="N214" s="96"/>
    </row>
    <row r="215" spans="1:14" outlineLevel="1" x14ac:dyDescent="0.3">
      <c r="A215" s="66" t="s">
        <v>331</v>
      </c>
      <c r="B215" s="95"/>
      <c r="C215" s="190"/>
      <c r="E215" s="94"/>
      <c r="F215" s="204" t="str">
        <f t="shared" si="24"/>
        <v/>
      </c>
      <c r="G215" s="94"/>
      <c r="H215" s="64"/>
      <c r="L215" s="64"/>
      <c r="M215" s="64"/>
      <c r="N215" s="96"/>
    </row>
    <row r="216" spans="1:14" ht="15" customHeight="1" x14ac:dyDescent="0.3">
      <c r="A216" s="85"/>
      <c r="B216" s="86" t="s">
        <v>332</v>
      </c>
      <c r="C216" s="85" t="s">
        <v>111</v>
      </c>
      <c r="D216" s="85"/>
      <c r="E216" s="87"/>
      <c r="F216" s="88" t="s">
        <v>134</v>
      </c>
      <c r="G216" s="88" t="s">
        <v>262</v>
      </c>
      <c r="H216" s="64"/>
      <c r="L216" s="64"/>
      <c r="M216" s="64"/>
      <c r="N216" s="96"/>
    </row>
    <row r="217" spans="1:14" x14ac:dyDescent="0.3">
      <c r="A217" s="66" t="s">
        <v>333</v>
      </c>
      <c r="B217" s="62" t="s">
        <v>334</v>
      </c>
      <c r="C217" s="191">
        <v>0</v>
      </c>
      <c r="E217" s="104"/>
      <c r="F217" s="621">
        <f>IF($C$38=0,"",IF(C217="[for completion]","",IF(C217="","",C217/$C$38)))</f>
        <v>0</v>
      </c>
      <c r="G217" s="621">
        <f>IF($C$39=0,"",IF(C217="[for completion]","",IF(C217="","",C217/$C$39)))</f>
        <v>0</v>
      </c>
      <c r="H217" s="64"/>
      <c r="L217" s="64"/>
      <c r="M217" s="64"/>
      <c r="N217" s="96"/>
    </row>
    <row r="218" spans="1:14" x14ac:dyDescent="0.3">
      <c r="A218" s="66" t="s">
        <v>335</v>
      </c>
      <c r="B218" s="62" t="s">
        <v>336</v>
      </c>
      <c r="C218" s="191">
        <v>0</v>
      </c>
      <c r="E218" s="104"/>
      <c r="F218" s="621">
        <f t="shared" ref="F218:F219" si="25">IF($C$38=0,"",IF(C218="[for completion]","",IF(C218="","",C218/$C$38)))</f>
        <v>0</v>
      </c>
      <c r="G218" s="621">
        <f t="shared" ref="G218:G219" si="26">IF($C$39=0,"",IF(C218="[for completion]","",IF(C218="","",C218/$C$39)))</f>
        <v>0</v>
      </c>
      <c r="H218" s="64"/>
      <c r="L218" s="64"/>
      <c r="M218" s="64"/>
      <c r="N218" s="96"/>
    </row>
    <row r="219" spans="1:14" x14ac:dyDescent="0.3">
      <c r="A219" s="66" t="s">
        <v>337</v>
      </c>
      <c r="B219" s="62" t="s">
        <v>144</v>
      </c>
      <c r="C219" s="191">
        <v>0</v>
      </c>
      <c r="E219" s="104"/>
      <c r="F219" s="621">
        <f t="shared" si="25"/>
        <v>0</v>
      </c>
      <c r="G219" s="621">
        <f t="shared" si="26"/>
        <v>0</v>
      </c>
      <c r="H219" s="64"/>
      <c r="L219" s="64"/>
      <c r="M219" s="64"/>
      <c r="N219" s="96"/>
    </row>
    <row r="220" spans="1:14" x14ac:dyDescent="0.3">
      <c r="A220" s="66" t="s">
        <v>338</v>
      </c>
      <c r="B220" s="100" t="s">
        <v>146</v>
      </c>
      <c r="C220" s="191">
        <f>SUM(C217:C219)</f>
        <v>0</v>
      </c>
      <c r="E220" s="104"/>
      <c r="F220" s="620">
        <f>SUM(F217:F219)</f>
        <v>0</v>
      </c>
      <c r="G220" s="620">
        <f>SUM(G217:G219)</f>
        <v>0</v>
      </c>
      <c r="H220" s="64"/>
      <c r="L220" s="64"/>
      <c r="M220" s="64"/>
      <c r="N220" s="96"/>
    </row>
    <row r="221" spans="1:14" outlineLevel="1" x14ac:dyDescent="0.3">
      <c r="A221" s="66" t="s">
        <v>339</v>
      </c>
      <c r="B221" s="95"/>
      <c r="C221" s="190"/>
      <c r="E221" s="104"/>
      <c r="F221" s="204" t="str">
        <f t="shared" ref="F221:F227" si="27">IF($C$38=0,"",IF(C221="[for completion]","",IF(C221="","",C221/$C$38)))</f>
        <v/>
      </c>
      <c r="G221" s="204" t="str">
        <f t="shared" ref="G221:G227" si="28">IF($C$39=0,"",IF(C221="[for completion]","",IF(C221="","",C221/$C$39)))</f>
        <v/>
      </c>
      <c r="H221" s="64"/>
      <c r="L221" s="64"/>
      <c r="M221" s="64"/>
      <c r="N221" s="96"/>
    </row>
    <row r="222" spans="1:14" outlineLevel="1" x14ac:dyDescent="0.3">
      <c r="A222" s="66" t="s">
        <v>340</v>
      </c>
      <c r="B222" s="95"/>
      <c r="C222" s="190"/>
      <c r="E222" s="104"/>
      <c r="F222" s="204" t="str">
        <f t="shared" si="27"/>
        <v/>
      </c>
      <c r="G222" s="204" t="str">
        <f t="shared" si="28"/>
        <v/>
      </c>
      <c r="H222" s="64"/>
      <c r="L222" s="64"/>
      <c r="M222" s="64"/>
      <c r="N222" s="96"/>
    </row>
    <row r="223" spans="1:14" outlineLevel="1" x14ac:dyDescent="0.3">
      <c r="A223" s="66" t="s">
        <v>341</v>
      </c>
      <c r="B223" s="95"/>
      <c r="C223" s="190"/>
      <c r="E223" s="104"/>
      <c r="F223" s="204" t="str">
        <f t="shared" si="27"/>
        <v/>
      </c>
      <c r="G223" s="204" t="str">
        <f t="shared" si="28"/>
        <v/>
      </c>
      <c r="H223" s="64"/>
      <c r="L223" s="64"/>
      <c r="M223" s="64"/>
      <c r="N223" s="96"/>
    </row>
    <row r="224" spans="1:14" outlineLevel="1" x14ac:dyDescent="0.3">
      <c r="A224" s="66" t="s">
        <v>342</v>
      </c>
      <c r="B224" s="95"/>
      <c r="C224" s="190"/>
      <c r="E224" s="104"/>
      <c r="F224" s="204" t="str">
        <f t="shared" si="27"/>
        <v/>
      </c>
      <c r="G224" s="204" t="str">
        <f t="shared" si="28"/>
        <v/>
      </c>
      <c r="H224" s="64"/>
      <c r="L224" s="64"/>
      <c r="M224" s="64"/>
      <c r="N224" s="96"/>
    </row>
    <row r="225" spans="1:14" outlineLevel="1" x14ac:dyDescent="0.3">
      <c r="A225" s="66" t="s">
        <v>343</v>
      </c>
      <c r="B225" s="95"/>
      <c r="C225" s="190"/>
      <c r="E225" s="104"/>
      <c r="F225" s="204" t="str">
        <f t="shared" si="27"/>
        <v/>
      </c>
      <c r="G225" s="204" t="str">
        <f t="shared" si="28"/>
        <v/>
      </c>
      <c r="H225" s="64"/>
      <c r="L225" s="64"/>
      <c r="M225" s="64"/>
    </row>
    <row r="226" spans="1:14" outlineLevel="1" x14ac:dyDescent="0.3">
      <c r="A226" s="66" t="s">
        <v>344</v>
      </c>
      <c r="B226" s="95"/>
      <c r="C226" s="190"/>
      <c r="E226" s="83"/>
      <c r="F226" s="204" t="str">
        <f t="shared" si="27"/>
        <v/>
      </c>
      <c r="G226" s="204" t="str">
        <f t="shared" si="28"/>
        <v/>
      </c>
      <c r="H226" s="64"/>
      <c r="L226" s="64"/>
      <c r="M226" s="64"/>
    </row>
    <row r="227" spans="1:14" outlineLevel="1" x14ac:dyDescent="0.3">
      <c r="A227" s="66" t="s">
        <v>345</v>
      </c>
      <c r="B227" s="95"/>
      <c r="C227" s="190"/>
      <c r="E227" s="104"/>
      <c r="F227" s="204" t="str">
        <f t="shared" si="27"/>
        <v/>
      </c>
      <c r="G227" s="204" t="str">
        <f t="shared" si="28"/>
        <v/>
      </c>
      <c r="H227" s="64"/>
      <c r="L227" s="64"/>
      <c r="M227" s="64"/>
    </row>
    <row r="228" spans="1:14" ht="15" customHeight="1" x14ac:dyDescent="0.3">
      <c r="A228" s="85"/>
      <c r="B228" s="86" t="s">
        <v>346</v>
      </c>
      <c r="C228" s="85"/>
      <c r="D228" s="85"/>
      <c r="E228" s="87"/>
      <c r="F228" s="88"/>
      <c r="G228" s="88"/>
      <c r="H228" s="64"/>
      <c r="L228" s="64"/>
      <c r="M228" s="64"/>
    </row>
    <row r="229" spans="1:14" x14ac:dyDescent="0.3">
      <c r="A229" s="66" t="s">
        <v>347</v>
      </c>
      <c r="B229" s="83" t="s">
        <v>348</v>
      </c>
      <c r="C229" s="616" t="s">
        <v>2991</v>
      </c>
      <c r="H229" s="64"/>
      <c r="L229" s="64"/>
      <c r="M229" s="64"/>
    </row>
    <row r="230" spans="1:14" ht="15" customHeight="1" x14ac:dyDescent="0.3">
      <c r="A230" s="85"/>
      <c r="B230" s="86" t="s">
        <v>349</v>
      </c>
      <c r="C230" s="85"/>
      <c r="D230" s="85"/>
      <c r="E230" s="87"/>
      <c r="F230" s="88"/>
      <c r="G230" s="88"/>
      <c r="H230" s="64"/>
      <c r="L230" s="64"/>
      <c r="M230" s="64"/>
    </row>
    <row r="231" spans="1:14" x14ac:dyDescent="0.3">
      <c r="A231" s="66" t="s">
        <v>11</v>
      </c>
      <c r="B231" s="66" t="s">
        <v>1403</v>
      </c>
      <c r="C231" s="190">
        <v>35934.723686919766</v>
      </c>
      <c r="E231" s="83"/>
      <c r="H231" s="64"/>
      <c r="L231" s="64"/>
      <c r="M231" s="64"/>
    </row>
    <row r="232" spans="1:14" x14ac:dyDescent="0.3">
      <c r="A232" s="66" t="s">
        <v>350</v>
      </c>
      <c r="B232" s="107" t="s">
        <v>351</v>
      </c>
      <c r="C232" s="190" t="s">
        <v>2992</v>
      </c>
      <c r="E232" s="83"/>
      <c r="H232" s="64"/>
      <c r="L232" s="64"/>
      <c r="M232" s="64"/>
    </row>
    <row r="233" spans="1:14" x14ac:dyDescent="0.3">
      <c r="A233" s="66" t="s">
        <v>352</v>
      </c>
      <c r="B233" s="107" t="s">
        <v>353</v>
      </c>
      <c r="C233" s="190" t="s">
        <v>2992</v>
      </c>
      <c r="E233" s="83"/>
      <c r="H233" s="64"/>
      <c r="L233" s="64"/>
      <c r="M233" s="64"/>
    </row>
    <row r="234" spans="1:14" outlineLevel="1" x14ac:dyDescent="0.3">
      <c r="A234" s="66" t="s">
        <v>354</v>
      </c>
      <c r="B234" s="81" t="s">
        <v>355</v>
      </c>
      <c r="C234" s="192" t="s">
        <v>1232</v>
      </c>
      <c r="D234" s="83"/>
      <c r="E234" s="83"/>
      <c r="H234" s="64"/>
      <c r="L234" s="64"/>
      <c r="M234" s="64"/>
    </row>
    <row r="235" spans="1:14" outlineLevel="1" x14ac:dyDescent="0.3">
      <c r="A235" s="66" t="s">
        <v>356</v>
      </c>
      <c r="B235" s="81" t="s">
        <v>357</v>
      </c>
      <c r="C235" s="192">
        <v>22628.082900000001</v>
      </c>
      <c r="D235" s="83"/>
      <c r="E235" s="83"/>
      <c r="H235" s="64"/>
      <c r="L235" s="64"/>
      <c r="M235" s="64"/>
    </row>
    <row r="236" spans="1:14" outlineLevel="1" x14ac:dyDescent="0.3">
      <c r="A236" s="66" t="s">
        <v>358</v>
      </c>
      <c r="B236" s="81" t="s">
        <v>359</v>
      </c>
      <c r="C236" s="192" t="s">
        <v>1232</v>
      </c>
      <c r="D236" s="83"/>
      <c r="E236" s="83"/>
      <c r="H236" s="64"/>
      <c r="L236" s="64"/>
      <c r="M236" s="64"/>
    </row>
    <row r="237" spans="1:14" outlineLevel="1" x14ac:dyDescent="0.3">
      <c r="A237" s="66" t="s">
        <v>360</v>
      </c>
      <c r="C237" s="83"/>
      <c r="D237" s="83"/>
      <c r="E237" s="83"/>
      <c r="H237" s="64"/>
      <c r="L237" s="64"/>
      <c r="M237" s="64"/>
    </row>
    <row r="238" spans="1:14" outlineLevel="1" x14ac:dyDescent="0.3">
      <c r="A238" s="66" t="s">
        <v>361</v>
      </c>
      <c r="C238" s="83"/>
      <c r="D238" s="83"/>
      <c r="E238" s="83"/>
      <c r="H238" s="64"/>
      <c r="L238" s="64"/>
      <c r="M238" s="64"/>
    </row>
    <row r="239" spans="1:14" outlineLevel="1" x14ac:dyDescent="0.3">
      <c r="A239" s="85"/>
      <c r="B239" s="86" t="s">
        <v>2604</v>
      </c>
      <c r="C239" s="85"/>
      <c r="D239" s="159"/>
      <c r="E239" s="87"/>
      <c r="F239" s="88"/>
      <c r="G239" s="88"/>
      <c r="H239" s="64"/>
      <c r="K239" s="108"/>
      <c r="L239" s="108"/>
      <c r="M239" s="108"/>
      <c r="N239" s="108"/>
    </row>
    <row r="240" spans="1:14" outlineLevel="1" x14ac:dyDescent="0.3">
      <c r="A240" s="66" t="s">
        <v>1601</v>
      </c>
      <c r="B240" s="66" t="s">
        <v>2518</v>
      </c>
      <c r="D240" s="108"/>
      <c r="E240"/>
      <c r="F240"/>
      <c r="G240"/>
      <c r="H240" s="64"/>
      <c r="K240" s="108"/>
      <c r="L240" s="108"/>
      <c r="M240" s="108"/>
      <c r="N240" s="108"/>
    </row>
    <row r="241" spans="1:14" ht="28.8" outlineLevel="1" x14ac:dyDescent="0.3">
      <c r="A241" s="66" t="s">
        <v>1604</v>
      </c>
      <c r="B241" s="66" t="s">
        <v>2571</v>
      </c>
      <c r="C241" s="283" t="s">
        <v>83</v>
      </c>
      <c r="D241" s="108"/>
      <c r="E241"/>
      <c r="F241"/>
      <c r="G241"/>
      <c r="H241" s="64"/>
      <c r="K241" s="108"/>
      <c r="L241" s="108"/>
      <c r="M241" s="108"/>
      <c r="N241" s="108"/>
    </row>
    <row r="242" spans="1:14" outlineLevel="1" x14ac:dyDescent="0.3">
      <c r="A242" s="66" t="s">
        <v>2516</v>
      </c>
      <c r="B242" s="66" t="s">
        <v>1606</v>
      </c>
      <c r="C242" s="66" t="s">
        <v>1607</v>
      </c>
      <c r="D242" s="108"/>
      <c r="E242"/>
      <c r="F242"/>
      <c r="G242"/>
      <c r="H242" s="64"/>
      <c r="K242" s="108"/>
      <c r="L242" s="108"/>
      <c r="M242" s="108"/>
      <c r="N242" s="108"/>
    </row>
    <row r="243" spans="1:14" ht="28.8" outlineLevel="1" x14ac:dyDescent="0.3">
      <c r="A243" s="283" t="s">
        <v>2517</v>
      </c>
      <c r="B243" s="66" t="s">
        <v>1602</v>
      </c>
      <c r="C243" s="66" t="s">
        <v>1603</v>
      </c>
      <c r="D243" s="108"/>
      <c r="E243"/>
      <c r="F243"/>
      <c r="G243"/>
      <c r="H243" s="64"/>
      <c r="K243" s="108"/>
      <c r="L243" s="108"/>
      <c r="M243" s="108"/>
      <c r="N243" s="108"/>
    </row>
    <row r="244" spans="1:14" outlineLevel="1" x14ac:dyDescent="0.3">
      <c r="A244" s="66" t="s">
        <v>1608</v>
      </c>
      <c r="D244" s="108"/>
      <c r="E244"/>
      <c r="F244"/>
      <c r="G244"/>
      <c r="H244" s="64"/>
      <c r="K244" s="108"/>
      <c r="L244" s="108"/>
      <c r="M244" s="108"/>
      <c r="N244" s="108"/>
    </row>
    <row r="245" spans="1:14" outlineLevel="1" x14ac:dyDescent="0.3">
      <c r="A245" s="283" t="s">
        <v>1609</v>
      </c>
      <c r="D245" s="108"/>
      <c r="E245"/>
      <c r="F245"/>
      <c r="G245"/>
      <c r="H245" s="64"/>
      <c r="K245" s="108"/>
      <c r="L245" s="108"/>
      <c r="M245" s="108"/>
      <c r="N245" s="108"/>
    </row>
    <row r="246" spans="1:14" outlineLevel="1" x14ac:dyDescent="0.3">
      <c r="A246" s="283" t="s">
        <v>1605</v>
      </c>
      <c r="D246" s="108"/>
      <c r="E246"/>
      <c r="F246"/>
      <c r="G246"/>
      <c r="H246" s="64"/>
      <c r="K246" s="108"/>
      <c r="L246" s="108"/>
      <c r="M246" s="108"/>
      <c r="N246" s="108"/>
    </row>
    <row r="247" spans="1:14" outlineLevel="1" x14ac:dyDescent="0.3">
      <c r="A247" s="283" t="s">
        <v>1610</v>
      </c>
      <c r="D247" s="108"/>
      <c r="E247"/>
      <c r="F247"/>
      <c r="G247"/>
      <c r="H247" s="64"/>
      <c r="K247" s="108"/>
      <c r="L247" s="108"/>
      <c r="M247" s="108"/>
      <c r="N247" s="108"/>
    </row>
    <row r="248" spans="1:14" outlineLevel="1" x14ac:dyDescent="0.3">
      <c r="A248" s="283" t="s">
        <v>1611</v>
      </c>
      <c r="D248" s="108"/>
      <c r="E248"/>
      <c r="F248"/>
      <c r="G248"/>
      <c r="H248" s="64"/>
      <c r="K248" s="108"/>
      <c r="L248" s="108"/>
      <c r="M248" s="108"/>
      <c r="N248" s="108"/>
    </row>
    <row r="249" spans="1:14" outlineLevel="1" x14ac:dyDescent="0.3">
      <c r="A249" s="283" t="s">
        <v>1612</v>
      </c>
      <c r="D249" s="108"/>
      <c r="E249"/>
      <c r="F249"/>
      <c r="G249"/>
      <c r="H249" s="64"/>
      <c r="K249" s="108"/>
      <c r="L249" s="108"/>
      <c r="M249" s="108"/>
      <c r="N249" s="108"/>
    </row>
    <row r="250" spans="1:14" outlineLevel="1" x14ac:dyDescent="0.3">
      <c r="A250" s="283" t="s">
        <v>1613</v>
      </c>
      <c r="D250" s="108"/>
      <c r="E250"/>
      <c r="F250"/>
      <c r="G250"/>
      <c r="H250" s="64"/>
      <c r="K250" s="108"/>
      <c r="L250" s="108"/>
      <c r="M250" s="108"/>
      <c r="N250" s="108"/>
    </row>
    <row r="251" spans="1:14" outlineLevel="1" x14ac:dyDescent="0.3">
      <c r="A251" s="283" t="s">
        <v>1614</v>
      </c>
      <c r="D251" s="108"/>
      <c r="E251"/>
      <c r="F251"/>
      <c r="G251"/>
      <c r="H251" s="64"/>
      <c r="K251" s="108"/>
      <c r="L251" s="108"/>
      <c r="M251" s="108"/>
      <c r="N251" s="108"/>
    </row>
    <row r="252" spans="1:14" outlineLevel="1" x14ac:dyDescent="0.3">
      <c r="A252" s="283" t="s">
        <v>1615</v>
      </c>
      <c r="D252" s="108"/>
      <c r="E252"/>
      <c r="F252"/>
      <c r="G252"/>
      <c r="H252" s="64"/>
      <c r="K252" s="108"/>
      <c r="L252" s="108"/>
      <c r="M252" s="108"/>
      <c r="N252" s="108"/>
    </row>
    <row r="253" spans="1:14" outlineLevel="1" x14ac:dyDescent="0.3">
      <c r="A253" s="283" t="s">
        <v>1616</v>
      </c>
      <c r="D253" s="108"/>
      <c r="E253"/>
      <c r="F253"/>
      <c r="G253"/>
      <c r="H253" s="64"/>
      <c r="K253" s="108"/>
      <c r="L253" s="108"/>
      <c r="M253" s="108"/>
      <c r="N253" s="108"/>
    </row>
    <row r="254" spans="1:14" outlineLevel="1" x14ac:dyDescent="0.3">
      <c r="A254" s="283" t="s">
        <v>1617</v>
      </c>
      <c r="D254" s="108"/>
      <c r="E254"/>
      <c r="F254"/>
      <c r="G254"/>
      <c r="H254" s="64"/>
      <c r="K254" s="108"/>
      <c r="L254" s="108"/>
      <c r="M254" s="108"/>
      <c r="N254" s="108"/>
    </row>
    <row r="255" spans="1:14" outlineLevel="1" x14ac:dyDescent="0.3">
      <c r="A255" s="283" t="s">
        <v>1618</v>
      </c>
      <c r="D255" s="108"/>
      <c r="E255"/>
      <c r="F255"/>
      <c r="G255"/>
      <c r="H255" s="64"/>
      <c r="K255" s="108"/>
      <c r="L255" s="108"/>
      <c r="M255" s="108"/>
      <c r="N255" s="108"/>
    </row>
    <row r="256" spans="1:14" outlineLevel="1" x14ac:dyDescent="0.3">
      <c r="A256" s="283" t="s">
        <v>1619</v>
      </c>
      <c r="D256" s="108"/>
      <c r="E256"/>
      <c r="F256"/>
      <c r="G256"/>
      <c r="H256" s="64"/>
      <c r="K256" s="108"/>
      <c r="L256" s="108"/>
      <c r="M256" s="108"/>
      <c r="N256" s="108"/>
    </row>
    <row r="257" spans="1:14" outlineLevel="1" x14ac:dyDescent="0.3">
      <c r="A257" s="283" t="s">
        <v>1620</v>
      </c>
      <c r="D257" s="108"/>
      <c r="E257"/>
      <c r="F257"/>
      <c r="G257"/>
      <c r="H257" s="64"/>
      <c r="K257" s="108"/>
      <c r="L257" s="108"/>
      <c r="M257" s="108"/>
      <c r="N257" s="108"/>
    </row>
    <row r="258" spans="1:14" outlineLevel="1" x14ac:dyDescent="0.3">
      <c r="A258" s="283" t="s">
        <v>1621</v>
      </c>
      <c r="D258" s="108"/>
      <c r="E258"/>
      <c r="F258"/>
      <c r="G258"/>
      <c r="H258" s="64"/>
      <c r="K258" s="108"/>
      <c r="L258" s="108"/>
      <c r="M258" s="108"/>
      <c r="N258" s="108"/>
    </row>
    <row r="259" spans="1:14" outlineLevel="1" x14ac:dyDescent="0.3">
      <c r="A259" s="283" t="s">
        <v>1622</v>
      </c>
      <c r="D259" s="108"/>
      <c r="E259"/>
      <c r="F259"/>
      <c r="G259"/>
      <c r="H259" s="64"/>
      <c r="K259" s="108"/>
      <c r="L259" s="108"/>
      <c r="M259" s="108"/>
      <c r="N259" s="108"/>
    </row>
    <row r="260" spans="1:14" outlineLevel="1" x14ac:dyDescent="0.3">
      <c r="A260" s="283" t="s">
        <v>1623</v>
      </c>
      <c r="D260" s="108"/>
      <c r="E260"/>
      <c r="F260"/>
      <c r="G260"/>
      <c r="H260" s="64"/>
      <c r="K260" s="108"/>
      <c r="L260" s="108"/>
      <c r="M260" s="108"/>
      <c r="N260" s="108"/>
    </row>
    <row r="261" spans="1:14" outlineLevel="1" x14ac:dyDescent="0.3">
      <c r="A261" s="283" t="s">
        <v>1624</v>
      </c>
      <c r="D261" s="108"/>
      <c r="E261"/>
      <c r="F261"/>
      <c r="G261"/>
      <c r="H261" s="64"/>
      <c r="K261" s="108"/>
      <c r="L261" s="108"/>
      <c r="M261" s="108"/>
      <c r="N261" s="108"/>
    </row>
    <row r="262" spans="1:14" outlineLevel="1" x14ac:dyDescent="0.3">
      <c r="A262" s="283" t="s">
        <v>1625</v>
      </c>
      <c r="D262" s="108"/>
      <c r="E262"/>
      <c r="F262"/>
      <c r="G262"/>
      <c r="H262" s="64"/>
      <c r="K262" s="108"/>
      <c r="L262" s="108"/>
      <c r="M262" s="108"/>
      <c r="N262" s="108"/>
    </row>
    <row r="263" spans="1:14" outlineLevel="1" x14ac:dyDescent="0.3">
      <c r="A263" s="283" t="s">
        <v>1626</v>
      </c>
      <c r="D263" s="108"/>
      <c r="E263"/>
      <c r="F263"/>
      <c r="G263"/>
      <c r="H263" s="64"/>
      <c r="K263" s="108"/>
      <c r="L263" s="108"/>
      <c r="M263" s="108"/>
      <c r="N263" s="108"/>
    </row>
    <row r="264" spans="1:14" outlineLevel="1" x14ac:dyDescent="0.3">
      <c r="A264" s="283" t="s">
        <v>1627</v>
      </c>
      <c r="D264" s="108"/>
      <c r="E264"/>
      <c r="F264"/>
      <c r="G264"/>
      <c r="H264" s="64"/>
      <c r="K264" s="108"/>
      <c r="L264" s="108"/>
      <c r="M264" s="108"/>
      <c r="N264" s="108"/>
    </row>
    <row r="265" spans="1:14" outlineLevel="1" x14ac:dyDescent="0.3">
      <c r="A265" s="283" t="s">
        <v>1628</v>
      </c>
      <c r="D265" s="108"/>
      <c r="E265"/>
      <c r="F265"/>
      <c r="G265"/>
      <c r="H265" s="64"/>
      <c r="K265" s="108"/>
      <c r="L265" s="108"/>
      <c r="M265" s="108"/>
      <c r="N265" s="108"/>
    </row>
    <row r="266" spans="1:14" outlineLevel="1" x14ac:dyDescent="0.3">
      <c r="A266" s="283" t="s">
        <v>1629</v>
      </c>
      <c r="D266" s="108"/>
      <c r="E266"/>
      <c r="F266"/>
      <c r="G266"/>
      <c r="H266" s="64"/>
      <c r="K266" s="108"/>
      <c r="L266" s="108"/>
      <c r="M266" s="108"/>
      <c r="N266" s="108"/>
    </row>
    <row r="267" spans="1:14" outlineLevel="1" x14ac:dyDescent="0.3">
      <c r="A267" s="283" t="s">
        <v>1630</v>
      </c>
      <c r="D267" s="108"/>
      <c r="E267"/>
      <c r="F267"/>
      <c r="G267"/>
      <c r="H267" s="64"/>
      <c r="K267" s="108"/>
      <c r="L267" s="108"/>
      <c r="M267" s="108"/>
      <c r="N267" s="108"/>
    </row>
    <row r="268" spans="1:14" outlineLevel="1" x14ac:dyDescent="0.3">
      <c r="A268" s="283" t="s">
        <v>1631</v>
      </c>
      <c r="D268" s="108"/>
      <c r="E268"/>
      <c r="F268"/>
      <c r="G268"/>
      <c r="H268" s="64"/>
      <c r="K268" s="108"/>
      <c r="L268" s="108"/>
      <c r="M268" s="108"/>
      <c r="N268" s="108"/>
    </row>
    <row r="269" spans="1:14" outlineLevel="1" x14ac:dyDescent="0.3">
      <c r="A269" s="283" t="s">
        <v>1632</v>
      </c>
      <c r="D269" s="108"/>
      <c r="E269"/>
      <c r="F269"/>
      <c r="G269"/>
      <c r="H269" s="64"/>
      <c r="K269" s="108"/>
      <c r="L269" s="108"/>
      <c r="M269" s="108"/>
      <c r="N269" s="108"/>
    </row>
    <row r="270" spans="1:14" outlineLevel="1" x14ac:dyDescent="0.3">
      <c r="A270" s="283" t="s">
        <v>1633</v>
      </c>
      <c r="D270" s="108"/>
      <c r="E270"/>
      <c r="F270"/>
      <c r="G270"/>
      <c r="H270" s="64"/>
      <c r="K270" s="108"/>
      <c r="L270" s="108"/>
      <c r="M270" s="108"/>
      <c r="N270" s="108"/>
    </row>
    <row r="271" spans="1:14" outlineLevel="1" x14ac:dyDescent="0.3">
      <c r="A271" s="283" t="s">
        <v>1634</v>
      </c>
      <c r="D271" s="108"/>
      <c r="E271"/>
      <c r="F271"/>
      <c r="G271"/>
      <c r="H271" s="64"/>
      <c r="K271" s="108"/>
      <c r="L271" s="108"/>
      <c r="M271" s="108"/>
      <c r="N271" s="108"/>
    </row>
    <row r="272" spans="1:14" outlineLevel="1" x14ac:dyDescent="0.3">
      <c r="A272" s="283" t="s">
        <v>1635</v>
      </c>
      <c r="D272" s="108"/>
      <c r="E272"/>
      <c r="F272"/>
      <c r="G272"/>
      <c r="H272" s="64"/>
      <c r="K272" s="108"/>
      <c r="L272" s="108"/>
      <c r="M272" s="108"/>
      <c r="N272" s="108"/>
    </row>
    <row r="273" spans="1:14" outlineLevel="1" x14ac:dyDescent="0.3">
      <c r="A273" s="283" t="s">
        <v>1636</v>
      </c>
      <c r="D273" s="108"/>
      <c r="E273"/>
      <c r="F273"/>
      <c r="G273"/>
      <c r="H273" s="64"/>
      <c r="K273" s="108"/>
      <c r="L273" s="108"/>
      <c r="M273" s="108"/>
      <c r="N273" s="108"/>
    </row>
    <row r="274" spans="1:14" outlineLevel="1" x14ac:dyDescent="0.3">
      <c r="A274" s="283" t="s">
        <v>1637</v>
      </c>
      <c r="D274" s="108"/>
      <c r="E274"/>
      <c r="F274"/>
      <c r="G274"/>
      <c r="H274" s="64"/>
      <c r="K274" s="108"/>
      <c r="L274" s="108"/>
      <c r="M274" s="108"/>
      <c r="N274" s="108"/>
    </row>
    <row r="275" spans="1:14" outlineLevel="1" x14ac:dyDescent="0.3">
      <c r="A275" s="283" t="s">
        <v>1638</v>
      </c>
      <c r="D275" s="108"/>
      <c r="E275"/>
      <c r="F275"/>
      <c r="G275"/>
      <c r="H275" s="64"/>
      <c r="K275" s="108"/>
      <c r="L275" s="108"/>
      <c r="M275" s="108"/>
      <c r="N275" s="108"/>
    </row>
    <row r="276" spans="1:14" outlineLevel="1" x14ac:dyDescent="0.3">
      <c r="A276" s="283" t="s">
        <v>1639</v>
      </c>
      <c r="D276" s="108"/>
      <c r="E276"/>
      <c r="F276"/>
      <c r="G276"/>
      <c r="H276" s="64"/>
      <c r="K276" s="108"/>
      <c r="L276" s="108"/>
      <c r="M276" s="108"/>
      <c r="N276" s="108"/>
    </row>
    <row r="277" spans="1:14" outlineLevel="1" x14ac:dyDescent="0.3">
      <c r="A277" s="283" t="s">
        <v>1640</v>
      </c>
      <c r="D277" s="108"/>
      <c r="E277"/>
      <c r="F277"/>
      <c r="G277"/>
      <c r="H277" s="64"/>
      <c r="K277" s="108"/>
      <c r="L277" s="108"/>
      <c r="M277" s="108"/>
      <c r="N277" s="108"/>
    </row>
    <row r="278" spans="1:14" outlineLevel="1" x14ac:dyDescent="0.3">
      <c r="A278" s="283" t="s">
        <v>1641</v>
      </c>
      <c r="D278" s="108"/>
      <c r="E278"/>
      <c r="F278"/>
      <c r="G278"/>
      <c r="H278" s="64"/>
      <c r="K278" s="108"/>
      <c r="L278" s="108"/>
      <c r="M278" s="108"/>
      <c r="N278" s="108"/>
    </row>
    <row r="279" spans="1:14" outlineLevel="1" x14ac:dyDescent="0.3">
      <c r="A279" s="283" t="s">
        <v>1642</v>
      </c>
      <c r="D279" s="108"/>
      <c r="E279"/>
      <c r="F279"/>
      <c r="G279"/>
      <c r="H279" s="64"/>
      <c r="K279" s="108"/>
      <c r="L279" s="108"/>
      <c r="M279" s="108"/>
      <c r="N279" s="108"/>
    </row>
    <row r="280" spans="1:14" outlineLevel="1" x14ac:dyDescent="0.3">
      <c r="A280" s="283" t="s">
        <v>1643</v>
      </c>
      <c r="D280" s="108"/>
      <c r="E280"/>
      <c r="F280"/>
      <c r="G280"/>
      <c r="H280" s="64"/>
      <c r="K280" s="108"/>
      <c r="L280" s="108"/>
      <c r="M280" s="108"/>
      <c r="N280" s="108"/>
    </row>
    <row r="281" spans="1:14" outlineLevel="1" x14ac:dyDescent="0.3">
      <c r="A281" s="283" t="s">
        <v>1644</v>
      </c>
      <c r="D281" s="108"/>
      <c r="E281"/>
      <c r="F281"/>
      <c r="G281"/>
      <c r="H281" s="64"/>
      <c r="K281" s="108"/>
      <c r="L281" s="108"/>
      <c r="M281" s="108"/>
      <c r="N281" s="108"/>
    </row>
    <row r="282" spans="1:14" outlineLevel="1" x14ac:dyDescent="0.3">
      <c r="A282" s="283" t="s">
        <v>1645</v>
      </c>
      <c r="D282" s="108"/>
      <c r="E282"/>
      <c r="F282"/>
      <c r="G282"/>
      <c r="H282" s="64"/>
      <c r="K282" s="108"/>
      <c r="L282" s="108"/>
      <c r="M282" s="108"/>
      <c r="N282" s="108"/>
    </row>
    <row r="283" spans="1:14" outlineLevel="1" x14ac:dyDescent="0.3">
      <c r="A283" s="283" t="s">
        <v>1646</v>
      </c>
      <c r="D283" s="108"/>
      <c r="E283"/>
      <c r="F283"/>
      <c r="G283"/>
      <c r="H283" s="64"/>
      <c r="K283" s="108"/>
      <c r="L283" s="108"/>
      <c r="M283" s="108"/>
      <c r="N283" s="108"/>
    </row>
    <row r="284" spans="1:14" outlineLevel="1" x14ac:dyDescent="0.3">
      <c r="A284" s="283" t="s">
        <v>1647</v>
      </c>
      <c r="D284" s="108"/>
      <c r="E284"/>
      <c r="F284"/>
      <c r="G284"/>
      <c r="H284" s="64"/>
      <c r="K284" s="108"/>
      <c r="L284" s="108"/>
      <c r="M284" s="108"/>
      <c r="N284" s="108"/>
    </row>
    <row r="285" spans="1:14" ht="36" x14ac:dyDescent="0.3">
      <c r="A285" s="77"/>
      <c r="B285" s="77" t="s">
        <v>362</v>
      </c>
      <c r="C285" s="77" t="s">
        <v>1</v>
      </c>
      <c r="D285" s="77" t="s">
        <v>1</v>
      </c>
      <c r="E285" s="77"/>
      <c r="F285" s="78"/>
      <c r="G285" s="79"/>
      <c r="H285" s="64"/>
      <c r="I285" s="70"/>
      <c r="J285" s="70"/>
      <c r="K285" s="70"/>
      <c r="L285" s="70"/>
      <c r="M285" s="72"/>
    </row>
    <row r="286" spans="1:14" ht="18" x14ac:dyDescent="0.3">
      <c r="A286" s="109" t="s">
        <v>2614</v>
      </c>
      <c r="B286" s="110"/>
      <c r="C286" s="110"/>
      <c r="D286" s="110"/>
      <c r="E286" s="110"/>
      <c r="F286" s="111"/>
      <c r="G286" s="110"/>
      <c r="H286" s="64"/>
      <c r="I286" s="70"/>
      <c r="J286" s="70"/>
      <c r="K286" s="70"/>
      <c r="L286" s="70"/>
      <c r="M286" s="72"/>
    </row>
    <row r="287" spans="1:14" ht="18" x14ac:dyDescent="0.3">
      <c r="A287" s="109" t="s">
        <v>2615</v>
      </c>
      <c r="B287" s="110"/>
      <c r="C287" s="110"/>
      <c r="D287" s="110"/>
      <c r="E287" s="110"/>
      <c r="F287" s="111"/>
      <c r="G287" s="110"/>
      <c r="H287" s="64"/>
      <c r="I287" s="70"/>
      <c r="J287" s="70"/>
      <c r="K287" s="70"/>
      <c r="L287" s="70"/>
      <c r="M287" s="72"/>
    </row>
    <row r="288" spans="1:14" x14ac:dyDescent="0.3">
      <c r="A288" s="66" t="s">
        <v>363</v>
      </c>
      <c r="B288" s="81" t="s">
        <v>364</v>
      </c>
      <c r="C288" s="112">
        <f>ROW(B38)</f>
        <v>38</v>
      </c>
      <c r="D288" s="103"/>
      <c r="E288" s="103"/>
      <c r="F288" s="103"/>
      <c r="G288" s="103"/>
      <c r="H288" s="64"/>
      <c r="I288" s="81"/>
      <c r="J288" s="112"/>
      <c r="L288" s="103"/>
      <c r="M288" s="103"/>
      <c r="N288" s="103"/>
    </row>
    <row r="289" spans="1:14" x14ac:dyDescent="0.3">
      <c r="A289" s="66" t="s">
        <v>365</v>
      </c>
      <c r="B289" s="81" t="s">
        <v>366</v>
      </c>
      <c r="C289" s="112">
        <f>ROW(B39)</f>
        <v>39</v>
      </c>
      <c r="E289" s="103"/>
      <c r="F289" s="103"/>
      <c r="H289" s="64"/>
      <c r="I289" s="81"/>
      <c r="J289" s="112"/>
      <c r="L289" s="103"/>
      <c r="M289" s="103"/>
    </row>
    <row r="290" spans="1:14" x14ac:dyDescent="0.3">
      <c r="A290" s="66" t="s">
        <v>367</v>
      </c>
      <c r="B290" s="81" t="s">
        <v>368</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369</v>
      </c>
      <c r="B291" s="81" t="s">
        <v>370</v>
      </c>
      <c r="C291" s="112">
        <f>ROW(B52)</f>
        <v>52</v>
      </c>
      <c r="H291" s="64"/>
      <c r="I291" s="81"/>
      <c r="J291" s="112"/>
    </row>
    <row r="292" spans="1:14" x14ac:dyDescent="0.3">
      <c r="A292" s="66" t="s">
        <v>371</v>
      </c>
      <c r="B292" s="81" t="s">
        <v>372</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373</v>
      </c>
      <c r="B293" s="81" t="s">
        <v>374</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375</v>
      </c>
      <c r="B294" s="81" t="s">
        <v>376</v>
      </c>
      <c r="C294" s="112">
        <f>ROW(B111)</f>
        <v>111</v>
      </c>
      <c r="F294" s="113"/>
      <c r="H294" s="64"/>
      <c r="I294" s="81"/>
      <c r="J294" s="112"/>
      <c r="M294" s="113"/>
    </row>
    <row r="295" spans="1:14" x14ac:dyDescent="0.3">
      <c r="A295" s="66" t="s">
        <v>377</v>
      </c>
      <c r="B295" s="81" t="s">
        <v>378</v>
      </c>
      <c r="C295" s="112">
        <f>ROW(B163)</f>
        <v>163</v>
      </c>
      <c r="E295" s="113"/>
      <c r="F295" s="113"/>
      <c r="H295" s="64"/>
      <c r="I295" s="81"/>
      <c r="J295" s="112"/>
      <c r="L295" s="113"/>
      <c r="M295" s="113"/>
    </row>
    <row r="296" spans="1:14" x14ac:dyDescent="0.3">
      <c r="A296" s="66" t="s">
        <v>379</v>
      </c>
      <c r="B296" s="81" t="s">
        <v>380</v>
      </c>
      <c r="C296" s="112">
        <f>ROW(B137)</f>
        <v>137</v>
      </c>
      <c r="E296" s="113"/>
      <c r="F296" s="113"/>
      <c r="H296" s="64"/>
      <c r="I296" s="81"/>
      <c r="J296" s="112"/>
      <c r="L296" s="113"/>
      <c r="M296" s="113"/>
    </row>
    <row r="297" spans="1:14" x14ac:dyDescent="0.3">
      <c r="A297" s="66" t="s">
        <v>381</v>
      </c>
      <c r="B297" s="66" t="s">
        <v>382</v>
      </c>
      <c r="C297" s="112" t="str">
        <f>ROW('C. HTT Harmonised Glossary'!B17)&amp;" for Harmonised Glossary"</f>
        <v>17 for Harmonised Glossary</v>
      </c>
      <c r="E297" s="113"/>
      <c r="H297" s="64"/>
      <c r="J297" s="112"/>
      <c r="L297" s="113"/>
    </row>
    <row r="298" spans="1:14" x14ac:dyDescent="0.3">
      <c r="A298" s="66" t="s">
        <v>383</v>
      </c>
      <c r="B298" s="81" t="s">
        <v>384</v>
      </c>
      <c r="C298" s="112">
        <f>ROW(B65)</f>
        <v>65</v>
      </c>
      <c r="E298" s="113"/>
      <c r="H298" s="64"/>
      <c r="I298" s="81"/>
      <c r="J298" s="112"/>
      <c r="L298" s="113"/>
    </row>
    <row r="299" spans="1:14" x14ac:dyDescent="0.3">
      <c r="A299" s="66" t="s">
        <v>385</v>
      </c>
      <c r="B299" s="81" t="s">
        <v>386</v>
      </c>
      <c r="C299" s="112">
        <f>ROW(B88)</f>
        <v>88</v>
      </c>
      <c r="E299" s="113"/>
      <c r="H299" s="64"/>
      <c r="I299" s="81"/>
      <c r="J299" s="112"/>
      <c r="L299" s="113"/>
    </row>
    <row r="300" spans="1:14" x14ac:dyDescent="0.3">
      <c r="A300" s="66" t="s">
        <v>387</v>
      </c>
      <c r="B300" s="81" t="s">
        <v>388</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389</v>
      </c>
      <c r="B301" s="81"/>
      <c r="C301" s="112"/>
      <c r="D301" s="112"/>
      <c r="E301" s="113"/>
      <c r="H301" s="64"/>
      <c r="I301" s="81"/>
      <c r="J301" s="112"/>
      <c r="K301" s="112"/>
      <c r="L301" s="113"/>
    </row>
    <row r="302" spans="1:14" outlineLevel="1" x14ac:dyDescent="0.3">
      <c r="A302" s="66" t="s">
        <v>390</v>
      </c>
      <c r="B302" s="81"/>
      <c r="C302" s="112"/>
      <c r="D302" s="112"/>
      <c r="E302" s="113"/>
      <c r="H302" s="64"/>
      <c r="I302" s="81"/>
      <c r="J302" s="112"/>
      <c r="K302" s="112"/>
      <c r="L302" s="113"/>
    </row>
    <row r="303" spans="1:14" outlineLevel="1" x14ac:dyDescent="0.3">
      <c r="A303" s="66" t="s">
        <v>391</v>
      </c>
      <c r="B303" s="81"/>
      <c r="C303" s="112"/>
      <c r="D303" s="112"/>
      <c r="E303" s="113"/>
      <c r="H303" s="64"/>
      <c r="I303" s="81"/>
      <c r="J303" s="112"/>
      <c r="K303" s="112"/>
      <c r="L303" s="113"/>
    </row>
    <row r="304" spans="1:14" outlineLevel="1" x14ac:dyDescent="0.3">
      <c r="A304" s="66" t="s">
        <v>392</v>
      </c>
      <c r="B304" s="81"/>
      <c r="C304" s="112"/>
      <c r="D304" s="112"/>
      <c r="E304" s="113"/>
      <c r="H304" s="64"/>
      <c r="I304" s="81"/>
      <c r="J304" s="112"/>
      <c r="K304" s="112"/>
      <c r="L304" s="113"/>
    </row>
    <row r="305" spans="1:14" outlineLevel="1" x14ac:dyDescent="0.3">
      <c r="A305" s="66" t="s">
        <v>393</v>
      </c>
      <c r="B305" s="81"/>
      <c r="C305" s="112"/>
      <c r="D305" s="112"/>
      <c r="E305" s="113"/>
      <c r="H305" s="64"/>
      <c r="I305" s="81"/>
      <c r="J305" s="112"/>
      <c r="K305" s="112"/>
      <c r="L305" s="113"/>
      <c r="N305" s="96"/>
    </row>
    <row r="306" spans="1:14" outlineLevel="1" x14ac:dyDescent="0.3">
      <c r="A306" s="66" t="s">
        <v>394</v>
      </c>
      <c r="B306" s="81"/>
      <c r="C306" s="112"/>
      <c r="D306" s="112"/>
      <c r="E306" s="113"/>
      <c r="H306" s="64"/>
      <c r="I306" s="81"/>
      <c r="J306" s="112"/>
      <c r="K306" s="112"/>
      <c r="L306" s="113"/>
      <c r="N306" s="96"/>
    </row>
    <row r="307" spans="1:14" outlineLevel="1" x14ac:dyDescent="0.3">
      <c r="A307" s="66" t="s">
        <v>395</v>
      </c>
      <c r="B307" s="81"/>
      <c r="C307" s="112"/>
      <c r="D307" s="112"/>
      <c r="E307" s="113"/>
      <c r="H307" s="64"/>
      <c r="I307" s="81"/>
      <c r="J307" s="112"/>
      <c r="K307" s="112"/>
      <c r="L307" s="113"/>
      <c r="N307" s="96"/>
    </row>
    <row r="308" spans="1:14" outlineLevel="1" x14ac:dyDescent="0.3">
      <c r="A308" s="66" t="s">
        <v>396</v>
      </c>
      <c r="B308" s="81"/>
      <c r="C308" s="112"/>
      <c r="D308" s="112"/>
      <c r="E308" s="113"/>
      <c r="H308" s="64"/>
      <c r="I308" s="81"/>
      <c r="J308" s="112"/>
      <c r="K308" s="112"/>
      <c r="L308" s="113"/>
      <c r="N308" s="96"/>
    </row>
    <row r="309" spans="1:14" outlineLevel="1" x14ac:dyDescent="0.3">
      <c r="A309" s="66" t="s">
        <v>397</v>
      </c>
      <c r="B309" s="81"/>
      <c r="C309" s="112"/>
      <c r="D309" s="112"/>
      <c r="E309" s="113"/>
      <c r="H309" s="64"/>
      <c r="I309" s="81"/>
      <c r="J309" s="112"/>
      <c r="K309" s="112"/>
      <c r="L309" s="113"/>
      <c r="N309" s="96"/>
    </row>
    <row r="310" spans="1:14" outlineLevel="1" x14ac:dyDescent="0.3">
      <c r="A310" s="66" t="s">
        <v>398</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399</v>
      </c>
      <c r="C312" s="66" t="s">
        <v>83</v>
      </c>
      <c r="H312" s="64"/>
      <c r="I312" s="89"/>
      <c r="J312" s="112"/>
      <c r="N312" s="96"/>
    </row>
    <row r="313" spans="1:14" outlineLevel="1" x14ac:dyDescent="0.3">
      <c r="A313" s="66" t="s">
        <v>400</v>
      </c>
      <c r="B313" s="89"/>
      <c r="C313" s="112"/>
      <c r="H313" s="64"/>
      <c r="I313" s="89"/>
      <c r="J313" s="112"/>
      <c r="N313" s="96"/>
    </row>
    <row r="314" spans="1:14" outlineLevel="1" x14ac:dyDescent="0.3">
      <c r="A314" s="66" t="s">
        <v>401</v>
      </c>
      <c r="B314" s="89"/>
      <c r="C314" s="112"/>
      <c r="H314" s="64"/>
      <c r="I314" s="89"/>
      <c r="J314" s="112"/>
      <c r="N314" s="96"/>
    </row>
    <row r="315" spans="1:14" outlineLevel="1" x14ac:dyDescent="0.3">
      <c r="A315" s="66" t="s">
        <v>402</v>
      </c>
      <c r="B315" s="89"/>
      <c r="C315" s="112"/>
      <c r="H315" s="64"/>
      <c r="I315" s="89"/>
      <c r="J315" s="112"/>
      <c r="N315" s="96"/>
    </row>
    <row r="316" spans="1:14" outlineLevel="1" x14ac:dyDescent="0.3">
      <c r="A316" s="66" t="s">
        <v>403</v>
      </c>
      <c r="B316" s="89"/>
      <c r="C316" s="112"/>
      <c r="H316" s="64"/>
      <c r="I316" s="89"/>
      <c r="J316" s="112"/>
      <c r="N316" s="96"/>
    </row>
    <row r="317" spans="1:14" outlineLevel="1" x14ac:dyDescent="0.3">
      <c r="A317" s="66" t="s">
        <v>404</v>
      </c>
      <c r="B317" s="89"/>
      <c r="C317" s="112"/>
      <c r="H317" s="64"/>
      <c r="I317" s="89"/>
      <c r="J317" s="112"/>
      <c r="N317" s="96"/>
    </row>
    <row r="318" spans="1:14" outlineLevel="1" x14ac:dyDescent="0.3">
      <c r="A318" s="66" t="s">
        <v>405</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406</v>
      </c>
      <c r="C320" s="85"/>
      <c r="D320" s="85"/>
      <c r="E320" s="87"/>
      <c r="F320" s="88"/>
      <c r="G320" s="88"/>
      <c r="H320" s="64"/>
      <c r="L320" s="64"/>
      <c r="M320" s="64"/>
      <c r="N320" s="96"/>
    </row>
    <row r="321" spans="1:14" outlineLevel="1" x14ac:dyDescent="0.3">
      <c r="A321" s="66" t="s">
        <v>407</v>
      </c>
      <c r="B321" s="81" t="s">
        <v>408</v>
      </c>
      <c r="C321" s="625" t="s">
        <v>1226</v>
      </c>
      <c r="H321" s="64"/>
      <c r="I321" s="96"/>
      <c r="J321" s="96"/>
      <c r="K321" s="96"/>
      <c r="L321" s="96"/>
      <c r="M321" s="96"/>
      <c r="N321" s="96"/>
    </row>
    <row r="322" spans="1:14" outlineLevel="1" x14ac:dyDescent="0.3">
      <c r="A322" s="66" t="s">
        <v>409</v>
      </c>
      <c r="B322" s="81" t="s">
        <v>410</v>
      </c>
      <c r="C322" s="625" t="s">
        <v>1226</v>
      </c>
      <c r="H322" s="64"/>
      <c r="I322" s="96"/>
      <c r="J322" s="96"/>
      <c r="K322" s="96"/>
      <c r="L322" s="96"/>
      <c r="M322" s="96"/>
      <c r="N322" s="96"/>
    </row>
    <row r="323" spans="1:14" outlineLevel="1" x14ac:dyDescent="0.3">
      <c r="A323" s="66" t="s">
        <v>411</v>
      </c>
      <c r="B323" s="81" t="s">
        <v>412</v>
      </c>
      <c r="C323" s="615" t="s">
        <v>2682</v>
      </c>
      <c r="H323" s="64"/>
      <c r="I323" s="96"/>
      <c r="J323" s="96"/>
      <c r="K323" s="96"/>
      <c r="L323" s="96"/>
      <c r="M323" s="96"/>
      <c r="N323" s="96"/>
    </row>
    <row r="324" spans="1:14" outlineLevel="1" x14ac:dyDescent="0.3">
      <c r="A324" s="66" t="s">
        <v>413</v>
      </c>
      <c r="B324" s="81" t="s">
        <v>414</v>
      </c>
      <c r="C324" s="615" t="s">
        <v>2682</v>
      </c>
      <c r="H324" s="64"/>
      <c r="I324" s="96"/>
      <c r="J324" s="96"/>
      <c r="K324" s="96"/>
      <c r="L324" s="96"/>
      <c r="M324" s="96"/>
      <c r="N324" s="96"/>
    </row>
    <row r="325" spans="1:14" outlineLevel="1" x14ac:dyDescent="0.3">
      <c r="A325" s="66" t="s">
        <v>415</v>
      </c>
      <c r="B325" s="81" t="s">
        <v>416</v>
      </c>
      <c r="C325" s="615" t="s">
        <v>2693</v>
      </c>
      <c r="H325" s="64"/>
      <c r="I325" s="96"/>
      <c r="J325" s="96"/>
      <c r="K325" s="96"/>
      <c r="L325" s="96"/>
      <c r="M325" s="96"/>
      <c r="N325" s="96"/>
    </row>
    <row r="326" spans="1:14" outlineLevel="1" x14ac:dyDescent="0.3">
      <c r="A326" s="66" t="s">
        <v>417</v>
      </c>
      <c r="B326" s="81" t="s">
        <v>418</v>
      </c>
      <c r="C326" s="615" t="s">
        <v>2682</v>
      </c>
      <c r="H326" s="64"/>
      <c r="I326" s="96"/>
      <c r="J326" s="96"/>
      <c r="K326" s="96"/>
      <c r="L326" s="96"/>
      <c r="M326" s="96"/>
      <c r="N326" s="96"/>
    </row>
    <row r="327" spans="1:14" outlineLevel="1" x14ac:dyDescent="0.3">
      <c r="A327" s="66" t="s">
        <v>419</v>
      </c>
      <c r="B327" s="81" t="s">
        <v>420</v>
      </c>
      <c r="C327" s="615" t="s">
        <v>2682</v>
      </c>
      <c r="H327" s="64"/>
      <c r="I327" s="96"/>
      <c r="J327" s="96"/>
      <c r="K327" s="96"/>
      <c r="L327" s="96"/>
      <c r="M327" s="96"/>
      <c r="N327" s="96"/>
    </row>
    <row r="328" spans="1:14" outlineLevel="1" x14ac:dyDescent="0.3">
      <c r="A328" s="66" t="s">
        <v>421</v>
      </c>
      <c r="B328" s="81" t="s">
        <v>422</v>
      </c>
      <c r="C328" s="615" t="s">
        <v>2682</v>
      </c>
      <c r="H328" s="64"/>
      <c r="I328" s="96"/>
      <c r="J328" s="96"/>
      <c r="K328" s="96"/>
      <c r="L328" s="96"/>
      <c r="M328" s="96"/>
      <c r="N328" s="96"/>
    </row>
    <row r="329" spans="1:14" ht="28.8" outlineLevel="1" x14ac:dyDescent="0.3">
      <c r="A329" s="66" t="s">
        <v>423</v>
      </c>
      <c r="B329" s="81" t="s">
        <v>424</v>
      </c>
      <c r="C329" s="615" t="s">
        <v>2993</v>
      </c>
      <c r="H329" s="64"/>
      <c r="I329" s="96"/>
      <c r="J329" s="96"/>
      <c r="K329" s="96"/>
      <c r="L329" s="96"/>
      <c r="M329" s="96"/>
      <c r="N329" s="96"/>
    </row>
    <row r="330" spans="1:14" outlineLevel="1" x14ac:dyDescent="0.3">
      <c r="A330" s="66" t="s">
        <v>425</v>
      </c>
      <c r="B330" s="95"/>
      <c r="H330" s="64"/>
      <c r="I330" s="96"/>
      <c r="J330" s="96"/>
      <c r="K330" s="96"/>
      <c r="L330" s="96"/>
      <c r="M330" s="96"/>
      <c r="N330" s="96"/>
    </row>
    <row r="331" spans="1:14" outlineLevel="1" x14ac:dyDescent="0.3">
      <c r="A331" s="66" t="s">
        <v>426</v>
      </c>
      <c r="B331" s="95"/>
      <c r="H331" s="64"/>
      <c r="I331" s="96"/>
      <c r="J331" s="96"/>
      <c r="K331" s="96"/>
      <c r="L331" s="96"/>
      <c r="M331" s="96"/>
      <c r="N331" s="96"/>
    </row>
    <row r="332" spans="1:14" outlineLevel="1" x14ac:dyDescent="0.3">
      <c r="A332" s="66" t="s">
        <v>427</v>
      </c>
      <c r="B332" s="95"/>
      <c r="H332" s="64"/>
      <c r="I332" s="96"/>
      <c r="J332" s="96"/>
      <c r="K332" s="96"/>
      <c r="L332" s="96"/>
      <c r="M332" s="96"/>
      <c r="N332" s="96"/>
    </row>
    <row r="333" spans="1:14" outlineLevel="1" x14ac:dyDescent="0.3">
      <c r="A333" s="66" t="s">
        <v>428</v>
      </c>
      <c r="B333" s="95"/>
      <c r="H333" s="64"/>
      <c r="I333" s="96"/>
      <c r="J333" s="96"/>
      <c r="K333" s="96"/>
      <c r="L333" s="96"/>
      <c r="M333" s="96"/>
      <c r="N333" s="96"/>
    </row>
    <row r="334" spans="1:14" outlineLevel="1" x14ac:dyDescent="0.3">
      <c r="A334" s="66" t="s">
        <v>429</v>
      </c>
      <c r="B334" s="95"/>
      <c r="H334" s="64"/>
      <c r="I334" s="96"/>
      <c r="J334" s="96"/>
      <c r="K334" s="96"/>
      <c r="L334" s="96"/>
      <c r="M334" s="96"/>
      <c r="N334" s="96"/>
    </row>
    <row r="335" spans="1:14" outlineLevel="1" x14ac:dyDescent="0.3">
      <c r="A335" s="66" t="s">
        <v>430</v>
      </c>
      <c r="B335" s="95"/>
      <c r="H335" s="64"/>
      <c r="I335" s="96"/>
      <c r="J335" s="96"/>
      <c r="K335" s="96"/>
      <c r="L335" s="96"/>
      <c r="M335" s="96"/>
      <c r="N335" s="96"/>
    </row>
    <row r="336" spans="1:14" outlineLevel="1" x14ac:dyDescent="0.3">
      <c r="A336" s="66" t="s">
        <v>431</v>
      </c>
      <c r="B336" s="95"/>
      <c r="H336" s="64"/>
      <c r="I336" s="96"/>
      <c r="J336" s="96"/>
      <c r="K336" s="96"/>
      <c r="L336" s="96"/>
      <c r="M336" s="96"/>
      <c r="N336" s="96"/>
    </row>
    <row r="337" spans="1:14" outlineLevel="1" x14ac:dyDescent="0.3">
      <c r="A337" s="66" t="s">
        <v>432</v>
      </c>
      <c r="B337" s="95"/>
      <c r="H337" s="64"/>
      <c r="I337" s="96"/>
      <c r="J337" s="96"/>
      <c r="K337" s="96"/>
      <c r="L337" s="96"/>
      <c r="M337" s="96"/>
      <c r="N337" s="96"/>
    </row>
    <row r="338" spans="1:14" outlineLevel="1" x14ac:dyDescent="0.3">
      <c r="A338" s="66" t="s">
        <v>433</v>
      </c>
      <c r="B338" s="95"/>
      <c r="H338" s="64"/>
      <c r="I338" s="96"/>
      <c r="J338" s="96"/>
      <c r="K338" s="96"/>
      <c r="L338" s="96"/>
      <c r="M338" s="96"/>
      <c r="N338" s="96"/>
    </row>
    <row r="339" spans="1:14" outlineLevel="1" x14ac:dyDescent="0.3">
      <c r="A339" s="66" t="s">
        <v>434</v>
      </c>
      <c r="B339" s="95"/>
      <c r="H339" s="64"/>
      <c r="I339" s="96"/>
      <c r="J339" s="96"/>
      <c r="K339" s="96"/>
      <c r="L339" s="96"/>
      <c r="M339" s="96"/>
      <c r="N339" s="96"/>
    </row>
    <row r="340" spans="1:14" outlineLevel="1" x14ac:dyDescent="0.3">
      <c r="A340" s="66" t="s">
        <v>435</v>
      </c>
      <c r="B340" s="95"/>
      <c r="H340" s="64"/>
      <c r="I340" s="96"/>
      <c r="J340" s="96"/>
      <c r="K340" s="96"/>
      <c r="L340" s="96"/>
      <c r="M340" s="96"/>
      <c r="N340" s="96"/>
    </row>
    <row r="341" spans="1:14" outlineLevel="1" x14ac:dyDescent="0.3">
      <c r="A341" s="66" t="s">
        <v>436</v>
      </c>
      <c r="B341" s="95"/>
      <c r="H341" s="64"/>
      <c r="I341" s="96"/>
      <c r="J341" s="96"/>
      <c r="K341" s="96"/>
      <c r="L341" s="96"/>
      <c r="M341" s="96"/>
      <c r="N341" s="96"/>
    </row>
    <row r="342" spans="1:14" outlineLevel="1" x14ac:dyDescent="0.3">
      <c r="A342" s="66" t="s">
        <v>437</v>
      </c>
      <c r="B342" s="95"/>
      <c r="H342" s="64"/>
      <c r="I342" s="96"/>
      <c r="J342" s="96"/>
      <c r="K342" s="96"/>
      <c r="L342" s="96"/>
      <c r="M342" s="96"/>
      <c r="N342" s="96"/>
    </row>
    <row r="343" spans="1:14" outlineLevel="1" x14ac:dyDescent="0.3">
      <c r="A343" s="66" t="s">
        <v>438</v>
      </c>
      <c r="B343" s="95"/>
      <c r="H343" s="64"/>
      <c r="I343" s="96"/>
      <c r="J343" s="96"/>
      <c r="K343" s="96"/>
      <c r="L343" s="96"/>
      <c r="M343" s="96"/>
      <c r="N343" s="96"/>
    </row>
    <row r="344" spans="1:14" outlineLevel="1" x14ac:dyDescent="0.3">
      <c r="A344" s="66" t="s">
        <v>439</v>
      </c>
      <c r="B344" s="95"/>
      <c r="H344" s="64"/>
      <c r="I344" s="96"/>
      <c r="J344" s="96"/>
      <c r="K344" s="96"/>
      <c r="L344" s="96"/>
      <c r="M344" s="96"/>
      <c r="N344" s="96"/>
    </row>
    <row r="345" spans="1:14" outlineLevel="1" x14ac:dyDescent="0.3">
      <c r="A345" s="66" t="s">
        <v>440</v>
      </c>
      <c r="B345" s="95"/>
      <c r="H345" s="64"/>
      <c r="I345" s="96"/>
      <c r="J345" s="96"/>
      <c r="K345" s="96"/>
      <c r="L345" s="96"/>
      <c r="M345" s="96"/>
      <c r="N345" s="96"/>
    </row>
    <row r="346" spans="1:14" outlineLevel="1" x14ac:dyDescent="0.3">
      <c r="A346" s="66" t="s">
        <v>441</v>
      </c>
      <c r="B346" s="95"/>
      <c r="H346" s="64"/>
      <c r="I346" s="96"/>
      <c r="J346" s="96"/>
      <c r="K346" s="96"/>
      <c r="L346" s="96"/>
      <c r="M346" s="96"/>
      <c r="N346" s="96"/>
    </row>
    <row r="347" spans="1:14" outlineLevel="1" x14ac:dyDescent="0.3">
      <c r="A347" s="66" t="s">
        <v>442</v>
      </c>
      <c r="B347" s="95"/>
      <c r="H347" s="64"/>
      <c r="I347" s="96"/>
      <c r="J347" s="96"/>
      <c r="K347" s="96"/>
      <c r="L347" s="96"/>
      <c r="M347" s="96"/>
      <c r="N347" s="96"/>
    </row>
    <row r="348" spans="1:14" outlineLevel="1" x14ac:dyDescent="0.3">
      <c r="A348" s="66" t="s">
        <v>443</v>
      </c>
      <c r="B348" s="95"/>
      <c r="H348" s="64"/>
      <c r="I348" s="96"/>
      <c r="J348" s="96"/>
      <c r="K348" s="96"/>
      <c r="L348" s="96"/>
      <c r="M348" s="96"/>
      <c r="N348" s="96"/>
    </row>
    <row r="349" spans="1:14" outlineLevel="1" x14ac:dyDescent="0.3">
      <c r="A349" s="66" t="s">
        <v>444</v>
      </c>
      <c r="B349" s="95"/>
      <c r="H349" s="64"/>
      <c r="I349" s="96"/>
      <c r="J349" s="96"/>
      <c r="K349" s="96"/>
      <c r="L349" s="96"/>
      <c r="M349" s="96"/>
      <c r="N349" s="96"/>
    </row>
    <row r="350" spans="1:14" outlineLevel="1" x14ac:dyDescent="0.3">
      <c r="A350" s="66" t="s">
        <v>445</v>
      </c>
      <c r="B350" s="95"/>
      <c r="H350" s="64"/>
      <c r="I350" s="96"/>
      <c r="J350" s="96"/>
      <c r="K350" s="96"/>
      <c r="L350" s="96"/>
      <c r="M350" s="96"/>
      <c r="N350" s="96"/>
    </row>
    <row r="351" spans="1:14" outlineLevel="1" x14ac:dyDescent="0.3">
      <c r="A351" s="66" t="s">
        <v>446</v>
      </c>
      <c r="B351" s="95"/>
      <c r="H351" s="64"/>
      <c r="I351" s="96"/>
      <c r="J351" s="96"/>
      <c r="K351" s="96"/>
      <c r="L351" s="96"/>
      <c r="M351" s="96"/>
      <c r="N351" s="96"/>
    </row>
    <row r="352" spans="1:14" outlineLevel="1" x14ac:dyDescent="0.3">
      <c r="A352" s="66" t="s">
        <v>447</v>
      </c>
      <c r="B352" s="95"/>
      <c r="H352" s="64"/>
      <c r="I352" s="96"/>
      <c r="J352" s="96"/>
      <c r="K352" s="96"/>
      <c r="L352" s="96"/>
      <c r="M352" s="96"/>
      <c r="N352" s="96"/>
    </row>
    <row r="353" spans="1:14" outlineLevel="1" x14ac:dyDescent="0.3">
      <c r="A353" s="66" t="s">
        <v>448</v>
      </c>
      <c r="B353" s="95"/>
      <c r="H353" s="64"/>
      <c r="I353" s="96"/>
      <c r="J353" s="96"/>
      <c r="K353" s="96"/>
      <c r="L353" s="96"/>
      <c r="M353" s="96"/>
      <c r="N353" s="96"/>
    </row>
    <row r="354" spans="1:14" outlineLevel="1" x14ac:dyDescent="0.3">
      <c r="A354" s="66" t="s">
        <v>449</v>
      </c>
      <c r="B354" s="95"/>
      <c r="H354" s="64"/>
      <c r="I354" s="96"/>
      <c r="J354" s="96"/>
      <c r="K354" s="96"/>
      <c r="L354" s="96"/>
      <c r="M354" s="96"/>
      <c r="N354" s="96"/>
    </row>
    <row r="355" spans="1:14" outlineLevel="1" x14ac:dyDescent="0.3">
      <c r="A355" s="66" t="s">
        <v>450</v>
      </c>
      <c r="B355" s="95"/>
      <c r="H355" s="64"/>
      <c r="I355" s="96"/>
      <c r="J355" s="96"/>
      <c r="K355" s="96"/>
      <c r="L355" s="96"/>
      <c r="M355" s="96"/>
      <c r="N355" s="96"/>
    </row>
    <row r="356" spans="1:14" outlineLevel="1" x14ac:dyDescent="0.3">
      <c r="A356" s="66" t="s">
        <v>451</v>
      </c>
      <c r="B356" s="95"/>
      <c r="H356" s="64"/>
      <c r="I356" s="96"/>
      <c r="J356" s="96"/>
      <c r="K356" s="96"/>
      <c r="L356" s="96"/>
      <c r="M356" s="96"/>
      <c r="N356" s="96"/>
    </row>
    <row r="357" spans="1:14" outlineLevel="1" x14ac:dyDescent="0.3">
      <c r="A357" s="66" t="s">
        <v>452</v>
      </c>
      <c r="B357" s="95"/>
      <c r="H357" s="64"/>
      <c r="I357" s="96"/>
      <c r="J357" s="96"/>
      <c r="K357" s="96"/>
      <c r="L357" s="96"/>
      <c r="M357" s="96"/>
      <c r="N357" s="96"/>
    </row>
    <row r="358" spans="1:14" outlineLevel="1" x14ac:dyDescent="0.3">
      <c r="A358" s="66" t="s">
        <v>453</v>
      </c>
      <c r="B358" s="95"/>
      <c r="H358" s="64"/>
      <c r="I358" s="96"/>
      <c r="J358" s="96"/>
      <c r="K358" s="96"/>
      <c r="L358" s="96"/>
      <c r="M358" s="96"/>
      <c r="N358" s="96"/>
    </row>
    <row r="359" spans="1:14" outlineLevel="1" x14ac:dyDescent="0.3">
      <c r="A359" s="66" t="s">
        <v>454</v>
      </c>
      <c r="B359" s="95"/>
      <c r="H359" s="64"/>
      <c r="I359" s="96"/>
      <c r="J359" s="96"/>
      <c r="K359" s="96"/>
      <c r="L359" s="96"/>
      <c r="M359" s="96"/>
      <c r="N359" s="96"/>
    </row>
    <row r="360" spans="1:14" outlineLevel="1" x14ac:dyDescent="0.3">
      <c r="A360" s="66" t="s">
        <v>455</v>
      </c>
      <c r="B360" s="95"/>
      <c r="H360" s="64"/>
      <c r="I360" s="96"/>
      <c r="J360" s="96"/>
      <c r="K360" s="96"/>
      <c r="L360" s="96"/>
      <c r="M360" s="96"/>
      <c r="N360" s="96"/>
    </row>
    <row r="361" spans="1:14" outlineLevel="1" x14ac:dyDescent="0.3">
      <c r="A361" s="66" t="s">
        <v>456</v>
      </c>
      <c r="B361" s="95"/>
      <c r="H361" s="64"/>
      <c r="I361" s="96"/>
      <c r="J361" s="96"/>
      <c r="K361" s="96"/>
      <c r="L361" s="96"/>
      <c r="M361" s="96"/>
      <c r="N361" s="96"/>
    </row>
    <row r="362" spans="1:14" outlineLevel="1" x14ac:dyDescent="0.3">
      <c r="A362" s="66" t="s">
        <v>457</v>
      </c>
      <c r="B362" s="95"/>
      <c r="H362" s="64"/>
      <c r="I362" s="96"/>
      <c r="J362" s="96"/>
      <c r="K362" s="96"/>
      <c r="L362" s="96"/>
      <c r="M362" s="96"/>
      <c r="N362" s="96"/>
    </row>
    <row r="363" spans="1:14" outlineLevel="1" x14ac:dyDescent="0.3">
      <c r="A363" s="66" t="s">
        <v>458</v>
      </c>
      <c r="B363" s="95"/>
      <c r="H363" s="64"/>
      <c r="I363" s="96"/>
      <c r="J363" s="96"/>
      <c r="K363" s="96"/>
      <c r="L363" s="96"/>
      <c r="M363" s="96"/>
      <c r="N363" s="96"/>
    </row>
    <row r="364" spans="1:14" outlineLevel="1" x14ac:dyDescent="0.3">
      <c r="A364" s="66" t="s">
        <v>459</v>
      </c>
      <c r="B364" s="95"/>
      <c r="H364" s="64"/>
      <c r="I364" s="96"/>
      <c r="J364" s="96"/>
      <c r="K364" s="96"/>
      <c r="L364" s="96"/>
      <c r="M364" s="96"/>
      <c r="N364" s="96"/>
    </row>
    <row r="365" spans="1:14" outlineLevel="1" x14ac:dyDescent="0.3">
      <c r="A365" s="66" t="s">
        <v>460</v>
      </c>
      <c r="B365" s="95"/>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1:14" x14ac:dyDescent="0.3">
      <c r="A369" s="96"/>
      <c r="B369" s="96"/>
      <c r="C369" s="96"/>
      <c r="D369" s="96"/>
      <c r="E369" s="96"/>
      <c r="F369" s="96"/>
      <c r="G369" s="96"/>
      <c r="H369" s="64"/>
      <c r="I369" s="96"/>
      <c r="J369" s="96"/>
      <c r="K369" s="96"/>
      <c r="L369" s="96"/>
      <c r="M369" s="96"/>
      <c r="N369" s="96"/>
    </row>
    <row r="370" spans="1:14" x14ac:dyDescent="0.3">
      <c r="A370" s="96"/>
      <c r="B370" s="96"/>
      <c r="C370" s="96"/>
      <c r="D370" s="96"/>
      <c r="E370" s="96"/>
      <c r="F370" s="96"/>
      <c r="G370" s="96"/>
      <c r="H370" s="64"/>
      <c r="I370" s="96"/>
      <c r="J370" s="96"/>
      <c r="K370" s="96"/>
      <c r="L370" s="96"/>
      <c r="M370" s="96"/>
      <c r="N370" s="96"/>
    </row>
    <row r="371" spans="1:14" x14ac:dyDescent="0.3">
      <c r="A371" s="96"/>
      <c r="B371" s="96"/>
      <c r="C371" s="96"/>
      <c r="D371" s="96"/>
      <c r="E371" s="96"/>
      <c r="F371" s="96"/>
      <c r="G371" s="96"/>
      <c r="H371" s="64"/>
      <c r="I371" s="96"/>
      <c r="J371" s="96"/>
      <c r="K371" s="96"/>
      <c r="L371" s="96"/>
      <c r="M371" s="96"/>
      <c r="N371" s="96"/>
    </row>
    <row r="372" spans="1:14" x14ac:dyDescent="0.3">
      <c r="A372" s="96"/>
      <c r="B372" s="96"/>
      <c r="C372" s="96"/>
      <c r="D372" s="96"/>
      <c r="E372" s="96"/>
      <c r="F372" s="96"/>
      <c r="G372" s="96"/>
      <c r="H372" s="64"/>
      <c r="I372" s="96"/>
      <c r="J372" s="96"/>
      <c r="K372" s="96"/>
      <c r="L372" s="96"/>
      <c r="M372" s="96"/>
      <c r="N372" s="96"/>
    </row>
    <row r="373" spans="1:14" x14ac:dyDescent="0.3">
      <c r="A373" s="96"/>
      <c r="B373" s="96"/>
      <c r="C373" s="96"/>
      <c r="D373" s="96"/>
      <c r="E373" s="96"/>
      <c r="F373" s="96"/>
      <c r="G373" s="96"/>
      <c r="H373" s="64"/>
      <c r="I373" s="96"/>
      <c r="J373" s="96"/>
      <c r="K373" s="96"/>
      <c r="L373" s="96"/>
      <c r="M373" s="96"/>
      <c r="N373" s="96"/>
    </row>
    <row r="374" spans="1:14" x14ac:dyDescent="0.3">
      <c r="A374" s="96"/>
      <c r="B374" s="96"/>
      <c r="C374" s="96"/>
      <c r="D374" s="96"/>
      <c r="E374" s="96"/>
      <c r="F374" s="96"/>
      <c r="G374" s="96"/>
      <c r="H374" s="64"/>
      <c r="I374" s="96"/>
      <c r="J374" s="96"/>
      <c r="K374" s="96"/>
      <c r="L374" s="96"/>
      <c r="M374" s="96"/>
      <c r="N374" s="96"/>
    </row>
    <row r="375" spans="1:14" x14ac:dyDescent="0.3">
      <c r="A375" s="96"/>
      <c r="B375" s="96"/>
      <c r="C375" s="96"/>
      <c r="D375" s="96"/>
      <c r="E375" s="96"/>
      <c r="F375" s="96"/>
      <c r="G375" s="96"/>
      <c r="H375" s="64"/>
      <c r="I375" s="96"/>
      <c r="J375" s="96"/>
      <c r="K375" s="96"/>
      <c r="L375" s="96"/>
      <c r="M375" s="96"/>
      <c r="N375" s="96"/>
    </row>
    <row r="376" spans="1:14" x14ac:dyDescent="0.3">
      <c r="A376" s="96"/>
      <c r="B376" s="96"/>
      <c r="C376" s="96"/>
      <c r="D376" s="96"/>
      <c r="E376" s="96"/>
      <c r="F376" s="96"/>
      <c r="G376" s="96"/>
      <c r="H376" s="64"/>
      <c r="I376" s="96"/>
      <c r="J376" s="96"/>
      <c r="K376" s="96"/>
      <c r="L376" s="96"/>
      <c r="M376" s="96"/>
      <c r="N376" s="96"/>
    </row>
    <row r="377" spans="1:14" x14ac:dyDescent="0.3">
      <c r="A377" s="96"/>
      <c r="B377" s="96"/>
      <c r="C377" s="96"/>
      <c r="D377" s="96"/>
      <c r="E377" s="96"/>
      <c r="F377" s="96"/>
      <c r="G377" s="96"/>
      <c r="H377" s="64"/>
      <c r="I377" s="96"/>
      <c r="J377" s="96"/>
      <c r="K377" s="96"/>
      <c r="L377" s="96"/>
      <c r="M377" s="96"/>
      <c r="N377" s="96"/>
    </row>
    <row r="378" spans="1:14" x14ac:dyDescent="0.3">
      <c r="A378" s="96"/>
      <c r="B378" s="96"/>
      <c r="C378" s="96"/>
      <c r="D378" s="96"/>
      <c r="E378" s="96"/>
      <c r="F378" s="96"/>
      <c r="G378" s="96"/>
      <c r="H378" s="64"/>
      <c r="I378" s="96"/>
      <c r="J378" s="96"/>
      <c r="K378" s="96"/>
      <c r="L378" s="96"/>
      <c r="M378" s="96"/>
      <c r="N378" s="96"/>
    </row>
    <row r="379" spans="1:14" x14ac:dyDescent="0.3">
      <c r="A379" s="96"/>
      <c r="B379" s="96"/>
      <c r="C379" s="96"/>
      <c r="D379" s="96"/>
      <c r="E379" s="96"/>
      <c r="F379" s="96"/>
      <c r="G379" s="96"/>
      <c r="H379" s="64"/>
      <c r="I379" s="96"/>
      <c r="J379" s="96"/>
      <c r="K379" s="96"/>
      <c r="L379" s="96"/>
      <c r="M379" s="96"/>
      <c r="N379" s="96"/>
    </row>
    <row r="380" spans="1:14" x14ac:dyDescent="0.3">
      <c r="A380" s="96"/>
      <c r="B380" s="96"/>
      <c r="C380" s="96"/>
      <c r="D380" s="96"/>
      <c r="E380" s="96"/>
      <c r="F380" s="96"/>
      <c r="G380" s="96"/>
      <c r="H380" s="64"/>
      <c r="I380" s="96"/>
      <c r="J380" s="96"/>
      <c r="K380" s="96"/>
      <c r="L380" s="96"/>
      <c r="M380" s="96"/>
      <c r="N380" s="96"/>
    </row>
    <row r="381" spans="1:14" x14ac:dyDescent="0.3">
      <c r="A381" s="96"/>
      <c r="B381" s="96"/>
      <c r="C381" s="96"/>
      <c r="D381" s="96"/>
      <c r="E381" s="96"/>
      <c r="F381" s="96"/>
      <c r="G381" s="96"/>
      <c r="H381" s="64"/>
      <c r="I381" s="96"/>
      <c r="J381" s="96"/>
      <c r="K381" s="96"/>
      <c r="L381" s="96"/>
      <c r="M381" s="96"/>
      <c r="N381" s="96"/>
    </row>
    <row r="382" spans="1:14" x14ac:dyDescent="0.3">
      <c r="A382" s="96"/>
      <c r="B382" s="96"/>
      <c r="C382" s="96"/>
      <c r="D382" s="96"/>
      <c r="E382" s="96"/>
      <c r="F382" s="96"/>
      <c r="G382" s="96"/>
      <c r="H382" s="64"/>
      <c r="I382" s="96"/>
      <c r="J382" s="96"/>
      <c r="K382" s="96"/>
      <c r="L382" s="96"/>
      <c r="M382" s="96"/>
      <c r="N382" s="96"/>
    </row>
    <row r="383" spans="1:14" x14ac:dyDescent="0.3">
      <c r="A383" s="96"/>
      <c r="B383" s="96"/>
      <c r="C383" s="96"/>
      <c r="D383" s="96"/>
      <c r="E383" s="96"/>
      <c r="F383" s="96"/>
      <c r="G383" s="96"/>
      <c r="H383" s="64"/>
      <c r="I383" s="96"/>
      <c r="J383" s="96"/>
      <c r="K383" s="96"/>
      <c r="L383" s="96"/>
      <c r="M383" s="96"/>
      <c r="N383" s="96"/>
    </row>
    <row r="384" spans="1:14" x14ac:dyDescent="0.3">
      <c r="A384" s="96"/>
      <c r="B384" s="96"/>
      <c r="C384" s="96"/>
      <c r="D384" s="96"/>
      <c r="E384" s="96"/>
      <c r="F384" s="96"/>
      <c r="G384" s="96"/>
      <c r="H384" s="64"/>
      <c r="I384" s="96"/>
      <c r="J384" s="96"/>
      <c r="K384" s="96"/>
      <c r="L384" s="96"/>
      <c r="M384" s="96"/>
      <c r="N384" s="96"/>
    </row>
    <row r="385" spans="1:14" x14ac:dyDescent="0.3">
      <c r="A385" s="96"/>
      <c r="B385" s="96"/>
      <c r="C385" s="96"/>
      <c r="D385" s="96"/>
      <c r="E385" s="96"/>
      <c r="F385" s="96"/>
      <c r="G385" s="96"/>
      <c r="H385" s="64"/>
      <c r="I385" s="96"/>
      <c r="J385" s="96"/>
      <c r="K385" s="96"/>
      <c r="L385" s="96"/>
      <c r="M385" s="96"/>
      <c r="N385" s="96"/>
    </row>
    <row r="386" spans="1:14" x14ac:dyDescent="0.3">
      <c r="A386" s="96"/>
      <c r="B386" s="96"/>
      <c r="C386" s="96"/>
      <c r="D386" s="96"/>
      <c r="E386" s="96"/>
      <c r="F386" s="96"/>
      <c r="G386" s="96"/>
      <c r="H386" s="64"/>
      <c r="I386" s="96"/>
      <c r="J386" s="96"/>
      <c r="K386" s="96"/>
      <c r="L386" s="96"/>
      <c r="M386" s="96"/>
      <c r="N386" s="96"/>
    </row>
    <row r="387" spans="1:14" x14ac:dyDescent="0.3">
      <c r="A387" s="96"/>
      <c r="B387" s="96"/>
      <c r="C387" s="96"/>
      <c r="D387" s="96"/>
      <c r="E387" s="96"/>
      <c r="F387" s="96"/>
      <c r="G387" s="96"/>
      <c r="H387" s="64"/>
      <c r="I387" s="96"/>
      <c r="J387" s="96"/>
      <c r="K387" s="96"/>
      <c r="L387" s="96"/>
      <c r="M387" s="96"/>
      <c r="N387" s="96"/>
    </row>
    <row r="388" spans="1:14" x14ac:dyDescent="0.3">
      <c r="A388" s="96"/>
      <c r="B388" s="96"/>
      <c r="C388" s="96"/>
      <c r="D388" s="96"/>
      <c r="E388" s="96"/>
      <c r="F388" s="96"/>
      <c r="G388" s="96"/>
      <c r="H388" s="64"/>
      <c r="I388" s="96"/>
      <c r="J388" s="96"/>
      <c r="K388" s="96"/>
      <c r="L388" s="96"/>
      <c r="M388" s="96"/>
      <c r="N388" s="96"/>
    </row>
    <row r="389" spans="1:14" x14ac:dyDescent="0.3">
      <c r="A389" s="96"/>
      <c r="B389" s="96"/>
      <c r="C389" s="96"/>
      <c r="D389" s="96"/>
      <c r="E389" s="96"/>
      <c r="F389" s="96"/>
      <c r="G389" s="96"/>
      <c r="H389" s="64"/>
      <c r="I389" s="96"/>
      <c r="J389" s="96"/>
      <c r="K389" s="96"/>
      <c r="L389" s="96"/>
      <c r="M389" s="96"/>
      <c r="N389" s="96"/>
    </row>
    <row r="390" spans="1:14" x14ac:dyDescent="0.3">
      <c r="A390" s="96"/>
      <c r="B390" s="96"/>
      <c r="C390" s="96"/>
      <c r="D390" s="96"/>
      <c r="E390" s="96"/>
      <c r="F390" s="96"/>
      <c r="G390" s="96"/>
      <c r="H390" s="64"/>
      <c r="I390" s="96"/>
      <c r="J390" s="96"/>
      <c r="K390" s="96"/>
      <c r="L390" s="96"/>
      <c r="M390" s="96"/>
      <c r="N390" s="96"/>
    </row>
    <row r="391" spans="1:14" x14ac:dyDescent="0.3">
      <c r="A391" s="96"/>
      <c r="B391" s="96"/>
      <c r="C391" s="96"/>
      <c r="D391" s="96"/>
      <c r="E391" s="96"/>
      <c r="F391" s="96"/>
      <c r="G391" s="96"/>
      <c r="H391" s="64"/>
      <c r="I391" s="96"/>
      <c r="J391" s="96"/>
      <c r="K391" s="96"/>
      <c r="L391" s="96"/>
      <c r="M391" s="96"/>
      <c r="N391" s="96"/>
    </row>
    <row r="392" spans="1:14" x14ac:dyDescent="0.3">
      <c r="A392" s="96"/>
      <c r="B392" s="96"/>
      <c r="C392" s="96"/>
      <c r="D392" s="96"/>
      <c r="E392" s="96"/>
      <c r="F392" s="96"/>
      <c r="G392" s="96"/>
      <c r="H392" s="64"/>
      <c r="I392" s="96"/>
      <c r="J392" s="96"/>
      <c r="K392" s="96"/>
      <c r="L392" s="96"/>
      <c r="M392" s="96"/>
      <c r="N392" s="96"/>
    </row>
    <row r="393" spans="1:14" x14ac:dyDescent="0.3">
      <c r="A393" s="96"/>
      <c r="B393" s="96"/>
      <c r="C393" s="96"/>
      <c r="D393" s="96"/>
      <c r="E393" s="96"/>
      <c r="F393" s="96"/>
      <c r="G393" s="96"/>
      <c r="H393" s="64"/>
      <c r="I393" s="96"/>
      <c r="J393" s="96"/>
      <c r="K393" s="96"/>
      <c r="L393" s="96"/>
      <c r="M393" s="96"/>
      <c r="N393" s="96"/>
    </row>
    <row r="394" spans="1:14" x14ac:dyDescent="0.3">
      <c r="A394" s="96"/>
      <c r="B394" s="96"/>
      <c r="C394" s="96"/>
      <c r="D394" s="96"/>
      <c r="E394" s="96"/>
      <c r="F394" s="96"/>
      <c r="G394" s="96"/>
      <c r="H394" s="64"/>
      <c r="I394" s="96"/>
      <c r="J394" s="96"/>
      <c r="K394" s="96"/>
      <c r="L394" s="96"/>
      <c r="M394" s="96"/>
      <c r="N394" s="96"/>
    </row>
    <row r="395" spans="1:14" x14ac:dyDescent="0.3">
      <c r="A395" s="96"/>
      <c r="B395" s="96"/>
      <c r="C395" s="96"/>
      <c r="D395" s="96"/>
      <c r="E395" s="96"/>
      <c r="F395" s="96"/>
      <c r="G395" s="96"/>
      <c r="H395" s="64"/>
      <c r="I395" s="96"/>
      <c r="J395" s="96"/>
      <c r="K395" s="96"/>
      <c r="L395" s="96"/>
      <c r="M395" s="96"/>
      <c r="N395" s="96"/>
    </row>
    <row r="396" spans="1:14" x14ac:dyDescent="0.3">
      <c r="A396" s="96"/>
      <c r="B396" s="96"/>
      <c r="C396" s="96"/>
      <c r="D396" s="96"/>
      <c r="E396" s="96"/>
      <c r="F396" s="96"/>
      <c r="G396" s="96"/>
      <c r="H396" s="64"/>
      <c r="I396" s="96"/>
      <c r="J396" s="96"/>
      <c r="K396" s="96"/>
      <c r="L396" s="96"/>
      <c r="M396" s="96"/>
      <c r="N396" s="96"/>
    </row>
    <row r="397" spans="1:14" x14ac:dyDescent="0.3">
      <c r="A397" s="96"/>
      <c r="B397" s="96"/>
      <c r="C397" s="96"/>
      <c r="D397" s="96"/>
      <c r="E397" s="96"/>
      <c r="F397" s="96"/>
      <c r="G397" s="96"/>
      <c r="H397" s="64"/>
      <c r="I397" s="96"/>
      <c r="J397" s="96"/>
      <c r="K397" s="96"/>
      <c r="L397" s="96"/>
      <c r="M397" s="96"/>
      <c r="N397" s="96"/>
    </row>
    <row r="398" spans="1:14" x14ac:dyDescent="0.3">
      <c r="A398" s="96"/>
      <c r="B398" s="96"/>
      <c r="C398" s="96"/>
      <c r="D398" s="96"/>
      <c r="E398" s="96"/>
      <c r="F398" s="96"/>
      <c r="G398" s="96"/>
      <c r="H398" s="64"/>
      <c r="I398" s="96"/>
      <c r="J398" s="96"/>
      <c r="K398" s="96"/>
      <c r="L398" s="96"/>
      <c r="M398" s="96"/>
      <c r="N398" s="96"/>
    </row>
    <row r="399" spans="1:14" x14ac:dyDescent="0.3">
      <c r="A399" s="96"/>
      <c r="B399" s="96"/>
      <c r="C399" s="96"/>
      <c r="D399" s="96"/>
      <c r="E399" s="96"/>
      <c r="F399" s="96"/>
      <c r="G399" s="96"/>
      <c r="H399" s="64"/>
      <c r="I399" s="96"/>
      <c r="J399" s="96"/>
      <c r="K399" s="96"/>
      <c r="L399" s="96"/>
      <c r="M399" s="96"/>
      <c r="N399" s="96"/>
    </row>
    <row r="400" spans="1:14" x14ac:dyDescent="0.3">
      <c r="A400" s="96"/>
      <c r="B400" s="96"/>
      <c r="C400" s="96"/>
      <c r="D400" s="96"/>
      <c r="E400" s="96"/>
      <c r="F400" s="96"/>
      <c r="G400" s="96"/>
      <c r="H400" s="64"/>
      <c r="I400" s="96"/>
      <c r="J400" s="96"/>
      <c r="K400" s="96"/>
      <c r="L400" s="96"/>
      <c r="M400" s="96"/>
      <c r="N400" s="96"/>
    </row>
    <row r="401" spans="1:14" x14ac:dyDescent="0.3">
      <c r="A401" s="96"/>
      <c r="B401" s="96"/>
      <c r="C401" s="96"/>
      <c r="D401" s="96"/>
      <c r="E401" s="96"/>
      <c r="F401" s="96"/>
      <c r="G401" s="96"/>
      <c r="H401" s="64"/>
      <c r="I401" s="96"/>
      <c r="J401" s="96"/>
      <c r="K401" s="96"/>
      <c r="L401" s="96"/>
      <c r="M401" s="96"/>
      <c r="N401" s="96"/>
    </row>
    <row r="402" spans="1:14" x14ac:dyDescent="0.3">
      <c r="A402" s="96"/>
      <c r="B402" s="96"/>
      <c r="C402" s="96"/>
      <c r="D402" s="96"/>
      <c r="E402" s="96"/>
      <c r="F402" s="96"/>
      <c r="G402" s="96"/>
      <c r="H402" s="64"/>
      <c r="I402" s="96"/>
      <c r="J402" s="96"/>
      <c r="K402" s="96"/>
      <c r="L402" s="96"/>
      <c r="M402" s="96"/>
      <c r="N402" s="96"/>
    </row>
    <row r="403" spans="1:14" x14ac:dyDescent="0.3">
      <c r="A403" s="96"/>
      <c r="B403" s="96"/>
      <c r="C403" s="96"/>
      <c r="D403" s="96"/>
      <c r="E403" s="96"/>
      <c r="F403" s="96"/>
      <c r="G403" s="96"/>
      <c r="H403" s="64"/>
      <c r="I403" s="96"/>
      <c r="J403" s="96"/>
      <c r="K403" s="96"/>
      <c r="L403" s="96"/>
      <c r="M403" s="96"/>
      <c r="N403" s="96"/>
    </row>
    <row r="404" spans="1:14" x14ac:dyDescent="0.3">
      <c r="A404" s="96"/>
      <c r="B404" s="96"/>
      <c r="C404" s="96"/>
      <c r="D404" s="96"/>
      <c r="E404" s="96"/>
      <c r="F404" s="96"/>
      <c r="G404" s="96"/>
      <c r="H404" s="64"/>
      <c r="I404" s="96"/>
      <c r="J404" s="96"/>
      <c r="K404" s="96"/>
      <c r="L404" s="96"/>
      <c r="M404" s="96"/>
      <c r="N404" s="96"/>
    </row>
    <row r="405" spans="1:14" x14ac:dyDescent="0.3">
      <c r="A405" s="96"/>
      <c r="B405" s="96"/>
      <c r="C405" s="96"/>
      <c r="D405" s="96"/>
      <c r="E405" s="96"/>
      <c r="F405" s="96"/>
      <c r="G405" s="96"/>
      <c r="H405" s="64"/>
      <c r="I405" s="96"/>
      <c r="J405" s="96"/>
      <c r="K405" s="96"/>
      <c r="L405" s="96"/>
      <c r="M405" s="96"/>
      <c r="N405" s="96"/>
    </row>
    <row r="406" spans="1:14" x14ac:dyDescent="0.3">
      <c r="A406" s="96"/>
      <c r="B406" s="96"/>
      <c r="C406" s="96"/>
      <c r="D406" s="96"/>
      <c r="E406" s="96"/>
      <c r="F406" s="96"/>
      <c r="G406" s="96"/>
      <c r="H406" s="64"/>
      <c r="I406" s="96"/>
      <c r="J406" s="96"/>
      <c r="K406" s="96"/>
      <c r="L406" s="96"/>
      <c r="M406" s="96"/>
      <c r="N406" s="96"/>
    </row>
    <row r="407" spans="1:14" x14ac:dyDescent="0.3">
      <c r="A407" s="96"/>
      <c r="B407" s="96"/>
      <c r="C407" s="96"/>
      <c r="D407" s="96"/>
      <c r="E407" s="96"/>
      <c r="F407" s="96"/>
      <c r="G407" s="96"/>
      <c r="H407" s="64"/>
      <c r="I407" s="96"/>
      <c r="J407" s="96"/>
      <c r="K407" s="96"/>
      <c r="L407" s="96"/>
      <c r="M407" s="96"/>
      <c r="N407" s="96"/>
    </row>
    <row r="408" spans="1:14" x14ac:dyDescent="0.3">
      <c r="A408" s="96"/>
      <c r="B408" s="96"/>
      <c r="C408" s="96"/>
      <c r="D408" s="96"/>
      <c r="E408" s="96"/>
      <c r="F408" s="96"/>
      <c r="G408" s="96"/>
      <c r="H408" s="64"/>
      <c r="I408" s="96"/>
      <c r="J408" s="96"/>
      <c r="K408" s="96"/>
      <c r="L408" s="96"/>
      <c r="M408" s="96"/>
      <c r="N408" s="96"/>
    </row>
    <row r="409" spans="1:14" x14ac:dyDescent="0.3">
      <c r="A409" s="96"/>
      <c r="B409" s="96"/>
      <c r="C409" s="96"/>
      <c r="D409" s="96"/>
      <c r="E409" s="96"/>
      <c r="F409" s="96"/>
      <c r="G409" s="96"/>
      <c r="H409" s="64"/>
      <c r="I409" s="96"/>
      <c r="J409" s="96"/>
      <c r="K409" s="96"/>
      <c r="L409" s="96"/>
      <c r="M409" s="96"/>
      <c r="N409" s="96"/>
    </row>
    <row r="410" spans="1:14" x14ac:dyDescent="0.3">
      <c r="A410" s="96"/>
      <c r="B410" s="96"/>
      <c r="C410" s="96"/>
      <c r="D410" s="96"/>
      <c r="E410" s="96"/>
      <c r="F410" s="96"/>
      <c r="G410" s="96"/>
      <c r="H410" s="64"/>
      <c r="I410" s="96"/>
      <c r="J410" s="96"/>
      <c r="K410" s="96"/>
      <c r="L410" s="96"/>
      <c r="M410" s="96"/>
      <c r="N410" s="96"/>
    </row>
    <row r="411" spans="1:14" x14ac:dyDescent="0.3">
      <c r="A411" s="96"/>
      <c r="B411" s="96"/>
      <c r="C411" s="96"/>
      <c r="D411" s="96"/>
      <c r="E411" s="96"/>
      <c r="F411" s="96"/>
      <c r="G411" s="96"/>
      <c r="H411" s="64"/>
      <c r="I411" s="96"/>
      <c r="J411" s="96"/>
      <c r="K411" s="96"/>
      <c r="L411" s="96"/>
      <c r="M411" s="96"/>
      <c r="N411" s="96"/>
    </row>
    <row r="412" spans="1:14" x14ac:dyDescent="0.3">
      <c r="A412" s="96"/>
      <c r="B412" s="96"/>
      <c r="C412" s="96"/>
      <c r="D412" s="96"/>
      <c r="E412" s="96"/>
      <c r="F412" s="96"/>
      <c r="G412" s="96"/>
      <c r="H412" s="64"/>
      <c r="I412" s="96"/>
      <c r="J412" s="96"/>
      <c r="K412" s="96"/>
      <c r="L412" s="96"/>
      <c r="M412" s="96"/>
      <c r="N412" s="96"/>
    </row>
    <row r="413" spans="1:14" x14ac:dyDescent="0.3">
      <c r="A413" s="96"/>
      <c r="B413" s="96"/>
      <c r="C413" s="96"/>
      <c r="D413" s="96"/>
      <c r="E413" s="96"/>
      <c r="F413" s="96"/>
      <c r="G413" s="96"/>
      <c r="H413" s="64"/>
      <c r="I413" s="96"/>
      <c r="J413" s="96"/>
      <c r="K413" s="96"/>
      <c r="L413" s="96"/>
      <c r="M413" s="96"/>
      <c r="N413" s="96"/>
    </row>
  </sheetData>
  <sheetProtection algorithmName="SHA-512" hashValue="vybQb0p0x+2FBYuMtbL+Ag60GGVG6fAHkR7NwgnkMryJ0E2EqWrM5vmimIgzmngHJMoKL9PtsOikDuNyOZFVWA==" saltValue="k9pqHVw8YLuwsp9QkUxwNg==" spinCount="100000" sheet="1" formatCells="0"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5BA973B9-4761-4F48-ACAE-0A29E91ADD5D}"/>
    <hyperlink ref="C29" r:id="rId5" xr:uid="{F9A5AA50-99CD-4825-AA31-1B7A47386230}"/>
    <hyperlink ref="C229" r:id="rId6" xr:uid="{46D0C67E-DE2D-4506-A124-050850F74524}"/>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80" zoomScaleNormal="80" workbookViewId="0">
      <selection activeCell="C277" sqref="C277:C279"/>
    </sheetView>
  </sheetViews>
  <sheetFormatPr defaultColWidth="8.88671875" defaultRowHeight="14.4" outlineLevelRow="1" x14ac:dyDescent="0.3"/>
  <cols>
    <col min="1" max="1" width="13.88671875" style="148" customWidth="1"/>
    <col min="2" max="2" width="60.88671875" style="148" customWidth="1"/>
    <col min="3" max="3" width="41" style="148" customWidth="1"/>
    <col min="4" max="4" width="40.88671875" style="148" customWidth="1"/>
    <col min="5" max="5" width="6.6640625" style="148" customWidth="1"/>
    <col min="6" max="6" width="41.5546875" style="148" customWidth="1"/>
    <col min="7" max="7" width="41.5546875" style="144" customWidth="1"/>
    <col min="8" max="16384" width="8.88671875" style="145"/>
  </cols>
  <sheetData>
    <row r="1" spans="1:7" ht="31.2" x14ac:dyDescent="0.3">
      <c r="A1" s="188" t="s">
        <v>461</v>
      </c>
      <c r="B1" s="188"/>
      <c r="C1" s="144"/>
      <c r="D1" s="144"/>
      <c r="E1" s="144"/>
      <c r="F1" s="196" t="s">
        <v>2061</v>
      </c>
    </row>
    <row r="2" spans="1:7" ht="15" thickBot="1" x14ac:dyDescent="0.35">
      <c r="A2" s="144"/>
      <c r="B2" s="144"/>
      <c r="C2" s="144"/>
      <c r="D2" s="144"/>
      <c r="E2" s="144"/>
      <c r="F2" s="144"/>
    </row>
    <row r="3" spans="1:7" ht="18.600000000000001" thickBot="1" x14ac:dyDescent="0.35">
      <c r="A3" s="146"/>
      <c r="B3" s="147" t="s">
        <v>71</v>
      </c>
      <c r="C3" s="626" t="s">
        <v>1557</v>
      </c>
      <c r="D3" s="146"/>
      <c r="E3" s="146"/>
      <c r="F3" s="144"/>
      <c r="G3" s="146"/>
    </row>
    <row r="4" spans="1:7" ht="15" thickBot="1" x14ac:dyDescent="0.35"/>
    <row r="5" spans="1:7" ht="18" x14ac:dyDescent="0.3">
      <c r="A5" s="149"/>
      <c r="B5" s="150" t="s">
        <v>462</v>
      </c>
      <c r="C5" s="149"/>
      <c r="E5" s="151"/>
      <c r="F5" s="151"/>
    </row>
    <row r="6" spans="1:7" x14ac:dyDescent="0.3">
      <c r="B6" s="152" t="s">
        <v>463</v>
      </c>
    </row>
    <row r="7" spans="1:7" x14ac:dyDescent="0.3">
      <c r="B7" s="153" t="s">
        <v>464</v>
      </c>
    </row>
    <row r="8" spans="1:7" ht="15" thickBot="1" x14ac:dyDescent="0.35">
      <c r="B8" s="154" t="s">
        <v>465</v>
      </c>
    </row>
    <row r="9" spans="1:7" x14ac:dyDescent="0.3">
      <c r="B9" s="155"/>
    </row>
    <row r="10" spans="1:7" ht="36" x14ac:dyDescent="0.3">
      <c r="A10" s="156" t="s">
        <v>81</v>
      </c>
      <c r="B10" s="156" t="s">
        <v>463</v>
      </c>
      <c r="C10" s="157"/>
      <c r="D10" s="157"/>
      <c r="E10" s="157"/>
      <c r="F10" s="157"/>
      <c r="G10" s="158"/>
    </row>
    <row r="11" spans="1:7" ht="15" customHeight="1" x14ac:dyDescent="0.3">
      <c r="A11" s="159"/>
      <c r="B11" s="160" t="s">
        <v>466</v>
      </c>
      <c r="C11" s="159" t="s">
        <v>111</v>
      </c>
      <c r="D11" s="159"/>
      <c r="E11" s="159"/>
      <c r="F11" s="161" t="s">
        <v>467</v>
      </c>
      <c r="G11" s="161"/>
    </row>
    <row r="12" spans="1:7" x14ac:dyDescent="0.3">
      <c r="A12" s="148" t="s">
        <v>468</v>
      </c>
      <c r="B12" s="148" t="s">
        <v>469</v>
      </c>
      <c r="C12" s="252">
        <v>35934.723686919766</v>
      </c>
      <c r="F12" s="235">
        <f>IF($C$15=0,"",IF(C12="[for completion]","",C12/$C$15))</f>
        <v>1</v>
      </c>
    </row>
    <row r="13" spans="1:7" x14ac:dyDescent="0.3">
      <c r="A13" s="148" t="s">
        <v>470</v>
      </c>
      <c r="B13" s="148" t="s">
        <v>471</v>
      </c>
      <c r="C13" s="212">
        <v>0</v>
      </c>
      <c r="F13" s="235">
        <f>IF($C$15=0,"",IF(C13="[for completion]","",C13/$C$15))</f>
        <v>0</v>
      </c>
    </row>
    <row r="14" spans="1:7" x14ac:dyDescent="0.3">
      <c r="A14" s="148" t="s">
        <v>472</v>
      </c>
      <c r="B14" s="148" t="s">
        <v>144</v>
      </c>
      <c r="C14" s="212">
        <v>0</v>
      </c>
      <c r="F14" s="235">
        <f>IF($C$15=0,"",IF(C14="[for completion]","",C14/$C$15))</f>
        <v>0</v>
      </c>
    </row>
    <row r="15" spans="1:7" x14ac:dyDescent="0.3">
      <c r="A15" s="148" t="s">
        <v>473</v>
      </c>
      <c r="B15" s="163" t="s">
        <v>146</v>
      </c>
      <c r="C15" s="212">
        <f>SUM(C12:C14)</f>
        <v>35934.723686919766</v>
      </c>
      <c r="F15" s="628">
        <f>SUM(F12:F14)</f>
        <v>1</v>
      </c>
    </row>
    <row r="16" spans="1:7" outlineLevel="1" x14ac:dyDescent="0.3">
      <c r="A16" s="148" t="s">
        <v>474</v>
      </c>
      <c r="B16" s="165"/>
      <c r="C16" s="212"/>
      <c r="F16" s="211"/>
    </row>
    <row r="17" spans="1:7" outlineLevel="1" x14ac:dyDescent="0.3">
      <c r="A17" s="148" t="s">
        <v>475</v>
      </c>
      <c r="B17" s="165"/>
      <c r="C17" s="212"/>
      <c r="F17" s="211"/>
    </row>
    <row r="18" spans="1:7" outlineLevel="1" x14ac:dyDescent="0.3">
      <c r="A18" s="148" t="s">
        <v>476</v>
      </c>
      <c r="B18" s="165"/>
      <c r="C18" s="212"/>
      <c r="F18" s="211"/>
    </row>
    <row r="19" spans="1:7" outlineLevel="1" x14ac:dyDescent="0.3">
      <c r="A19" s="148" t="s">
        <v>477</v>
      </c>
      <c r="B19" s="165"/>
      <c r="C19" s="212"/>
      <c r="F19" s="211"/>
    </row>
    <row r="20" spans="1:7" outlineLevel="1" x14ac:dyDescent="0.3">
      <c r="A20" s="148" t="s">
        <v>478</v>
      </c>
      <c r="B20" s="165"/>
      <c r="C20" s="212"/>
      <c r="F20" s="211"/>
    </row>
    <row r="21" spans="1:7" outlineLevel="1" x14ac:dyDescent="0.3">
      <c r="A21" s="148" t="s">
        <v>479</v>
      </c>
      <c r="B21" s="165"/>
      <c r="C21" s="212"/>
      <c r="F21" s="211"/>
    </row>
    <row r="22" spans="1:7" outlineLevel="1" x14ac:dyDescent="0.3">
      <c r="A22" s="148" t="s">
        <v>480</v>
      </c>
      <c r="B22" s="165"/>
      <c r="C22" s="212"/>
      <c r="F22" s="211"/>
    </row>
    <row r="23" spans="1:7" outlineLevel="1" x14ac:dyDescent="0.3">
      <c r="A23" s="148" t="s">
        <v>481</v>
      </c>
      <c r="B23" s="165"/>
      <c r="C23" s="212"/>
      <c r="F23" s="211"/>
    </row>
    <row r="24" spans="1:7" outlineLevel="1" x14ac:dyDescent="0.3">
      <c r="A24" s="148" t="s">
        <v>482</v>
      </c>
      <c r="B24" s="165"/>
      <c r="C24" s="212"/>
      <c r="F24" s="211"/>
    </row>
    <row r="25" spans="1:7" outlineLevel="1" x14ac:dyDescent="0.3">
      <c r="A25" s="148" t="s">
        <v>483</v>
      </c>
      <c r="B25" s="165"/>
      <c r="C25" s="212"/>
      <c r="F25" s="211"/>
    </row>
    <row r="26" spans="1:7" outlineLevel="1" x14ac:dyDescent="0.3">
      <c r="A26" s="148" t="s">
        <v>484</v>
      </c>
      <c r="B26" s="165"/>
      <c r="C26" s="213"/>
      <c r="D26" s="145"/>
      <c r="E26" s="145"/>
      <c r="F26" s="211"/>
    </row>
    <row r="27" spans="1:7" ht="15" customHeight="1" x14ac:dyDescent="0.3">
      <c r="A27" s="159"/>
      <c r="B27" s="160" t="s">
        <v>485</v>
      </c>
      <c r="C27" s="159" t="s">
        <v>486</v>
      </c>
      <c r="D27" s="159" t="s">
        <v>487</v>
      </c>
      <c r="E27" s="166"/>
      <c r="F27" s="159" t="s">
        <v>488</v>
      </c>
      <c r="G27" s="161"/>
    </row>
    <row r="28" spans="1:7" x14ac:dyDescent="0.3">
      <c r="A28" s="148" t="s">
        <v>489</v>
      </c>
      <c r="B28" s="148" t="s">
        <v>490</v>
      </c>
      <c r="C28" s="629">
        <v>123905</v>
      </c>
      <c r="D28" s="148">
        <v>0</v>
      </c>
      <c r="F28" s="629">
        <f>IF(AND(C28="[For completion]",D28="[For completion]"),"[For completion]",SUM(C28:D28))</f>
        <v>123905</v>
      </c>
    </row>
    <row r="29" spans="1:7" outlineLevel="1" x14ac:dyDescent="0.3">
      <c r="A29" s="148" t="s">
        <v>491</v>
      </c>
      <c r="B29" s="167" t="s">
        <v>492</v>
      </c>
    </row>
    <row r="30" spans="1:7" outlineLevel="1" x14ac:dyDescent="0.3">
      <c r="A30" s="148" t="s">
        <v>493</v>
      </c>
      <c r="B30" s="167" t="s">
        <v>494</v>
      </c>
    </row>
    <row r="31" spans="1:7" outlineLevel="1" x14ac:dyDescent="0.3">
      <c r="A31" s="148" t="s">
        <v>495</v>
      </c>
      <c r="B31" s="167"/>
    </row>
    <row r="32" spans="1:7" outlineLevel="1" x14ac:dyDescent="0.3">
      <c r="A32" s="148" t="s">
        <v>496</v>
      </c>
      <c r="B32" s="167"/>
    </row>
    <row r="33" spans="1:7" outlineLevel="1" x14ac:dyDescent="0.3">
      <c r="A33" s="148" t="s">
        <v>1599</v>
      </c>
      <c r="B33" s="167"/>
      <c r="C33" s="652"/>
    </row>
    <row r="34" spans="1:7" outlineLevel="1" x14ac:dyDescent="0.3">
      <c r="A34" s="148" t="s">
        <v>1600</v>
      </c>
      <c r="B34" s="167"/>
    </row>
    <row r="35" spans="1:7" ht="15" customHeight="1" x14ac:dyDescent="0.3">
      <c r="A35" s="159"/>
      <c r="B35" s="160" t="s">
        <v>497</v>
      </c>
      <c r="C35" s="159" t="s">
        <v>498</v>
      </c>
      <c r="D35" s="159" t="s">
        <v>499</v>
      </c>
      <c r="E35" s="166"/>
      <c r="F35" s="161" t="s">
        <v>467</v>
      </c>
      <c r="G35" s="161"/>
    </row>
    <row r="36" spans="1:7" x14ac:dyDescent="0.3">
      <c r="A36" s="148" t="s">
        <v>500</v>
      </c>
      <c r="B36" s="148" t="s">
        <v>501</v>
      </c>
      <c r="C36" s="273">
        <v>8.0441913097336519E-4</v>
      </c>
      <c r="D36" s="182">
        <v>0</v>
      </c>
      <c r="E36" s="214"/>
      <c r="F36" s="182">
        <f>+C36+D36</f>
        <v>8.0441913097336519E-4</v>
      </c>
    </row>
    <row r="37" spans="1:7" outlineLevel="1" x14ac:dyDescent="0.3">
      <c r="A37" s="148" t="s">
        <v>502</v>
      </c>
      <c r="C37" s="182"/>
      <c r="D37" s="182"/>
      <c r="E37" s="214"/>
      <c r="F37" s="182"/>
    </row>
    <row r="38" spans="1:7" outlineLevel="1" x14ac:dyDescent="0.3">
      <c r="A38" s="148" t="s">
        <v>503</v>
      </c>
      <c r="C38" s="652"/>
      <c r="D38" s="182"/>
      <c r="E38" s="214"/>
      <c r="F38" s="182"/>
    </row>
    <row r="39" spans="1:7" outlineLevel="1" x14ac:dyDescent="0.3">
      <c r="A39" s="148" t="s">
        <v>504</v>
      </c>
      <c r="C39" s="182"/>
      <c r="D39" s="182"/>
      <c r="E39" s="214"/>
      <c r="F39" s="182"/>
    </row>
    <row r="40" spans="1:7" outlineLevel="1" x14ac:dyDescent="0.3">
      <c r="A40" s="148" t="s">
        <v>505</v>
      </c>
      <c r="C40" s="182"/>
      <c r="D40" s="182"/>
      <c r="E40" s="214"/>
      <c r="F40" s="182"/>
    </row>
    <row r="41" spans="1:7" outlineLevel="1" x14ac:dyDescent="0.3">
      <c r="A41" s="148" t="s">
        <v>506</v>
      </c>
      <c r="C41" s="182"/>
      <c r="D41" s="182"/>
      <c r="E41" s="214"/>
      <c r="F41" s="182"/>
    </row>
    <row r="42" spans="1:7" outlineLevel="1" x14ac:dyDescent="0.3">
      <c r="A42" s="148" t="s">
        <v>507</v>
      </c>
      <c r="C42" s="182"/>
      <c r="D42" s="182"/>
      <c r="E42" s="214"/>
      <c r="F42" s="182"/>
    </row>
    <row r="43" spans="1:7" ht="15" customHeight="1" x14ac:dyDescent="0.3">
      <c r="A43" s="159"/>
      <c r="B43" s="160" t="s">
        <v>508</v>
      </c>
      <c r="C43" s="159" t="s">
        <v>498</v>
      </c>
      <c r="D43" s="159" t="s">
        <v>499</v>
      </c>
      <c r="E43" s="166"/>
      <c r="F43" s="161" t="s">
        <v>467</v>
      </c>
      <c r="G43" s="161"/>
    </row>
    <row r="44" spans="1:7" x14ac:dyDescent="0.3">
      <c r="A44" s="148" t="s">
        <v>509</v>
      </c>
      <c r="B44" s="168" t="s">
        <v>510</v>
      </c>
      <c r="C44" s="181">
        <f>SUM(C45:C71)</f>
        <v>0</v>
      </c>
      <c r="D44" s="181">
        <f>SUM(D45:D71)</f>
        <v>0</v>
      </c>
      <c r="E44" s="182"/>
      <c r="F44" s="181">
        <f>SUM(F45:F71)</f>
        <v>0</v>
      </c>
      <c r="G44" s="148"/>
    </row>
    <row r="45" spans="1:7" x14ac:dyDescent="0.3">
      <c r="A45" s="148" t="s">
        <v>511</v>
      </c>
      <c r="B45" s="148" t="s">
        <v>512</v>
      </c>
      <c r="C45" s="273">
        <v>0</v>
      </c>
      <c r="D45" s="273">
        <v>0</v>
      </c>
      <c r="E45" s="182"/>
      <c r="F45" s="273">
        <v>0</v>
      </c>
      <c r="G45" s="148"/>
    </row>
    <row r="46" spans="1:7" x14ac:dyDescent="0.3">
      <c r="A46" s="148" t="s">
        <v>513</v>
      </c>
      <c r="B46" s="148" t="s">
        <v>514</v>
      </c>
      <c r="C46" s="273">
        <v>0</v>
      </c>
      <c r="D46" s="273">
        <v>0</v>
      </c>
      <c r="E46" s="182"/>
      <c r="F46" s="273">
        <v>0</v>
      </c>
      <c r="G46" s="148"/>
    </row>
    <row r="47" spans="1:7" x14ac:dyDescent="0.3">
      <c r="A47" s="148" t="s">
        <v>515</v>
      </c>
      <c r="B47" s="148" t="s">
        <v>516</v>
      </c>
      <c r="C47" s="273">
        <v>0</v>
      </c>
      <c r="D47" s="273">
        <v>0</v>
      </c>
      <c r="E47" s="182"/>
      <c r="F47" s="273">
        <v>0</v>
      </c>
      <c r="G47" s="148"/>
    </row>
    <row r="48" spans="1:7" x14ac:dyDescent="0.3">
      <c r="A48" s="148" t="s">
        <v>517</v>
      </c>
      <c r="B48" s="148" t="s">
        <v>518</v>
      </c>
      <c r="C48" s="273">
        <v>0</v>
      </c>
      <c r="D48" s="273">
        <v>0</v>
      </c>
      <c r="E48" s="182"/>
      <c r="F48" s="273">
        <v>0</v>
      </c>
      <c r="G48" s="148"/>
    </row>
    <row r="49" spans="1:7" x14ac:dyDescent="0.3">
      <c r="A49" s="148" t="s">
        <v>519</v>
      </c>
      <c r="B49" s="148" t="s">
        <v>520</v>
      </c>
      <c r="C49" s="273">
        <v>0</v>
      </c>
      <c r="D49" s="273">
        <v>0</v>
      </c>
      <c r="E49" s="182"/>
      <c r="F49" s="273">
        <v>0</v>
      </c>
      <c r="G49" s="148"/>
    </row>
    <row r="50" spans="1:7" x14ac:dyDescent="0.3">
      <c r="A50" s="148" t="s">
        <v>521</v>
      </c>
      <c r="B50" s="148" t="s">
        <v>2603</v>
      </c>
      <c r="C50" s="273">
        <v>0</v>
      </c>
      <c r="D50" s="273">
        <v>0</v>
      </c>
      <c r="E50" s="182"/>
      <c r="F50" s="273">
        <v>0</v>
      </c>
      <c r="G50" s="148"/>
    </row>
    <row r="51" spans="1:7" x14ac:dyDescent="0.3">
      <c r="A51" s="148" t="s">
        <v>523</v>
      </c>
      <c r="B51" s="148" t="s">
        <v>524</v>
      </c>
      <c r="C51" s="273">
        <v>0</v>
      </c>
      <c r="D51" s="273">
        <v>0</v>
      </c>
      <c r="E51" s="182"/>
      <c r="F51" s="273">
        <v>0</v>
      </c>
      <c r="G51" s="148"/>
    </row>
    <row r="52" spans="1:7" x14ac:dyDescent="0.3">
      <c r="A52" s="148" t="s">
        <v>525</v>
      </c>
      <c r="B52" s="148" t="s">
        <v>526</v>
      </c>
      <c r="C52" s="273">
        <v>0</v>
      </c>
      <c r="D52" s="273">
        <v>0</v>
      </c>
      <c r="E52" s="182"/>
      <c r="F52" s="273">
        <v>0</v>
      </c>
      <c r="G52" s="148"/>
    </row>
    <row r="53" spans="1:7" x14ac:dyDescent="0.3">
      <c r="A53" s="148" t="s">
        <v>527</v>
      </c>
      <c r="B53" s="148" t="s">
        <v>528</v>
      </c>
      <c r="C53" s="273">
        <v>0</v>
      </c>
      <c r="D53" s="273">
        <v>0</v>
      </c>
      <c r="E53" s="182"/>
      <c r="F53" s="273">
        <v>0</v>
      </c>
      <c r="G53" s="148"/>
    </row>
    <row r="54" spans="1:7" x14ac:dyDescent="0.3">
      <c r="A54" s="148" t="s">
        <v>529</v>
      </c>
      <c r="B54" s="148" t="s">
        <v>530</v>
      </c>
      <c r="C54" s="273">
        <v>0</v>
      </c>
      <c r="D54" s="273">
        <v>0</v>
      </c>
      <c r="E54" s="182"/>
      <c r="F54" s="273">
        <v>0</v>
      </c>
      <c r="G54" s="148"/>
    </row>
    <row r="55" spans="1:7" x14ac:dyDescent="0.3">
      <c r="A55" s="148" t="s">
        <v>531</v>
      </c>
      <c r="B55" s="148" t="s">
        <v>532</v>
      </c>
      <c r="C55" s="273">
        <v>0</v>
      </c>
      <c r="D55" s="273">
        <v>0</v>
      </c>
      <c r="E55" s="182"/>
      <c r="F55" s="273">
        <v>0</v>
      </c>
      <c r="G55" s="148"/>
    </row>
    <row r="56" spans="1:7" x14ac:dyDescent="0.3">
      <c r="A56" s="148" t="s">
        <v>533</v>
      </c>
      <c r="B56" s="148" t="s">
        <v>534</v>
      </c>
      <c r="C56" s="273">
        <v>0</v>
      </c>
      <c r="D56" s="273">
        <v>0</v>
      </c>
      <c r="E56" s="182"/>
      <c r="F56" s="273">
        <v>0</v>
      </c>
      <c r="G56" s="148"/>
    </row>
    <row r="57" spans="1:7" x14ac:dyDescent="0.3">
      <c r="A57" s="148" t="s">
        <v>535</v>
      </c>
      <c r="B57" s="148" t="s">
        <v>536</v>
      </c>
      <c r="C57" s="273">
        <v>0</v>
      </c>
      <c r="D57" s="273">
        <v>0</v>
      </c>
      <c r="E57" s="182"/>
      <c r="F57" s="273">
        <v>0</v>
      </c>
      <c r="G57" s="148"/>
    </row>
    <row r="58" spans="1:7" x14ac:dyDescent="0.3">
      <c r="A58" s="148" t="s">
        <v>537</v>
      </c>
      <c r="B58" s="148" t="s">
        <v>538</v>
      </c>
      <c r="C58" s="273">
        <v>0</v>
      </c>
      <c r="D58" s="273">
        <v>0</v>
      </c>
      <c r="E58" s="182"/>
      <c r="F58" s="273">
        <v>0</v>
      </c>
      <c r="G58" s="148"/>
    </row>
    <row r="59" spans="1:7" x14ac:dyDescent="0.3">
      <c r="A59" s="148" t="s">
        <v>539</v>
      </c>
      <c r="B59" s="148" t="s">
        <v>540</v>
      </c>
      <c r="C59" s="273">
        <v>0</v>
      </c>
      <c r="D59" s="273">
        <v>0</v>
      </c>
      <c r="E59" s="182"/>
      <c r="F59" s="273">
        <v>0</v>
      </c>
      <c r="G59" s="148"/>
    </row>
    <row r="60" spans="1:7" x14ac:dyDescent="0.3">
      <c r="A60" s="148" t="s">
        <v>541</v>
      </c>
      <c r="B60" s="148" t="s">
        <v>3</v>
      </c>
      <c r="C60" s="273">
        <v>0</v>
      </c>
      <c r="D60" s="273">
        <v>0</v>
      </c>
      <c r="E60" s="182"/>
      <c r="F60" s="273">
        <v>0</v>
      </c>
      <c r="G60" s="148"/>
    </row>
    <row r="61" spans="1:7" x14ac:dyDescent="0.3">
      <c r="A61" s="148" t="s">
        <v>542</v>
      </c>
      <c r="B61" s="148" t="s">
        <v>543</v>
      </c>
      <c r="C61" s="273">
        <v>0</v>
      </c>
      <c r="D61" s="273">
        <v>0</v>
      </c>
      <c r="E61" s="182"/>
      <c r="F61" s="273">
        <v>0</v>
      </c>
      <c r="G61" s="148"/>
    </row>
    <row r="62" spans="1:7" x14ac:dyDescent="0.3">
      <c r="A62" s="148" t="s">
        <v>544</v>
      </c>
      <c r="B62" s="148" t="s">
        <v>545</v>
      </c>
      <c r="C62" s="273">
        <v>0</v>
      </c>
      <c r="D62" s="273">
        <v>0</v>
      </c>
      <c r="E62" s="182"/>
      <c r="F62" s="273">
        <v>0</v>
      </c>
      <c r="G62" s="148"/>
    </row>
    <row r="63" spans="1:7" x14ac:dyDescent="0.3">
      <c r="A63" s="148" t="s">
        <v>546</v>
      </c>
      <c r="B63" s="148" t="s">
        <v>547</v>
      </c>
      <c r="C63" s="273">
        <v>0</v>
      </c>
      <c r="D63" s="273">
        <v>0</v>
      </c>
      <c r="E63" s="182"/>
      <c r="F63" s="273">
        <v>0</v>
      </c>
      <c r="G63" s="148"/>
    </row>
    <row r="64" spans="1:7" x14ac:dyDescent="0.3">
      <c r="A64" s="148" t="s">
        <v>548</v>
      </c>
      <c r="B64" s="148" t="s">
        <v>549</v>
      </c>
      <c r="C64" s="273">
        <v>0</v>
      </c>
      <c r="D64" s="273">
        <v>0</v>
      </c>
      <c r="E64" s="182"/>
      <c r="F64" s="273">
        <v>0</v>
      </c>
      <c r="G64" s="148"/>
    </row>
    <row r="65" spans="1:7" x14ac:dyDescent="0.3">
      <c r="A65" s="148" t="s">
        <v>550</v>
      </c>
      <c r="B65" s="148" t="s">
        <v>551</v>
      </c>
      <c r="C65" s="273">
        <v>0</v>
      </c>
      <c r="D65" s="273">
        <v>0</v>
      </c>
      <c r="E65" s="182"/>
      <c r="F65" s="273">
        <v>0</v>
      </c>
      <c r="G65" s="148"/>
    </row>
    <row r="66" spans="1:7" x14ac:dyDescent="0.3">
      <c r="A66" s="148" t="s">
        <v>552</v>
      </c>
      <c r="B66" s="148" t="s">
        <v>553</v>
      </c>
      <c r="C66" s="273">
        <v>0</v>
      </c>
      <c r="D66" s="273">
        <v>0</v>
      </c>
      <c r="E66" s="182"/>
      <c r="F66" s="273">
        <v>0</v>
      </c>
      <c r="G66" s="148"/>
    </row>
    <row r="67" spans="1:7" x14ac:dyDescent="0.3">
      <c r="A67" s="148" t="s">
        <v>554</v>
      </c>
      <c r="B67" s="148" t="s">
        <v>555</v>
      </c>
      <c r="C67" s="273">
        <v>0</v>
      </c>
      <c r="D67" s="273">
        <v>0</v>
      </c>
      <c r="E67" s="182"/>
      <c r="F67" s="273">
        <v>0</v>
      </c>
      <c r="G67" s="148"/>
    </row>
    <row r="68" spans="1:7" x14ac:dyDescent="0.3">
      <c r="A68" s="148" t="s">
        <v>556</v>
      </c>
      <c r="B68" s="148" t="s">
        <v>557</v>
      </c>
      <c r="C68" s="273">
        <v>0</v>
      </c>
      <c r="D68" s="273">
        <v>0</v>
      </c>
      <c r="E68" s="182"/>
      <c r="F68" s="273">
        <v>0</v>
      </c>
      <c r="G68" s="148"/>
    </row>
    <row r="69" spans="1:7" x14ac:dyDescent="0.3">
      <c r="A69" s="272" t="s">
        <v>558</v>
      </c>
      <c r="B69" s="148" t="s">
        <v>559</v>
      </c>
      <c r="C69" s="273">
        <v>0</v>
      </c>
      <c r="D69" s="273">
        <v>0</v>
      </c>
      <c r="E69" s="182"/>
      <c r="F69" s="273">
        <v>0</v>
      </c>
      <c r="G69" s="148"/>
    </row>
    <row r="70" spans="1:7" x14ac:dyDescent="0.3">
      <c r="A70" s="272" t="s">
        <v>560</v>
      </c>
      <c r="B70" s="148" t="s">
        <v>561</v>
      </c>
      <c r="C70" s="273">
        <v>0</v>
      </c>
      <c r="D70" s="273">
        <v>0</v>
      </c>
      <c r="E70" s="182"/>
      <c r="F70" s="273">
        <v>0</v>
      </c>
      <c r="G70" s="148"/>
    </row>
    <row r="71" spans="1:7" x14ac:dyDescent="0.3">
      <c r="A71" s="272" t="s">
        <v>562</v>
      </c>
      <c r="B71" s="148" t="s">
        <v>6</v>
      </c>
      <c r="C71" s="273">
        <v>0</v>
      </c>
      <c r="D71" s="273">
        <v>0</v>
      </c>
      <c r="E71" s="182"/>
      <c r="F71" s="273">
        <v>0</v>
      </c>
      <c r="G71" s="148"/>
    </row>
    <row r="72" spans="1:7" x14ac:dyDescent="0.3">
      <c r="A72" s="272" t="s">
        <v>563</v>
      </c>
      <c r="B72" s="168" t="s">
        <v>303</v>
      </c>
      <c r="C72" s="181">
        <f>SUM(C73:C75)</f>
        <v>0</v>
      </c>
      <c r="D72" s="181">
        <f>SUM(D73:D75)</f>
        <v>0</v>
      </c>
      <c r="E72" s="182"/>
      <c r="F72" s="181">
        <f>SUM(F73:F75)</f>
        <v>0</v>
      </c>
      <c r="G72" s="148"/>
    </row>
    <row r="73" spans="1:7" x14ac:dyDescent="0.3">
      <c r="A73" s="272" t="s">
        <v>565</v>
      </c>
      <c r="B73" s="148" t="s">
        <v>567</v>
      </c>
      <c r="C73" s="273">
        <v>0</v>
      </c>
      <c r="D73" s="273">
        <v>0</v>
      </c>
      <c r="E73" s="182"/>
      <c r="F73" s="273">
        <v>0</v>
      </c>
      <c r="G73" s="148"/>
    </row>
    <row r="74" spans="1:7" x14ac:dyDescent="0.3">
      <c r="A74" s="272" t="s">
        <v>566</v>
      </c>
      <c r="B74" s="148" t="s">
        <v>569</v>
      </c>
      <c r="C74" s="273">
        <v>0</v>
      </c>
      <c r="D74" s="273">
        <v>0</v>
      </c>
      <c r="E74" s="182"/>
      <c r="F74" s="273">
        <v>0</v>
      </c>
      <c r="G74" s="148"/>
    </row>
    <row r="75" spans="1:7" x14ac:dyDescent="0.3">
      <c r="A75" s="272" t="s">
        <v>568</v>
      </c>
      <c r="B75" s="148" t="s">
        <v>2</v>
      </c>
      <c r="C75" s="273">
        <v>0</v>
      </c>
      <c r="D75" s="273">
        <v>0</v>
      </c>
      <c r="E75" s="182"/>
      <c r="F75" s="273">
        <v>0</v>
      </c>
      <c r="G75" s="148"/>
    </row>
    <row r="76" spans="1:7" x14ac:dyDescent="0.3">
      <c r="A76" s="272" t="s">
        <v>1553</v>
      </c>
      <c r="B76" s="168" t="s">
        <v>144</v>
      </c>
      <c r="C76" s="181">
        <f>SUM(C77:C87)</f>
        <v>1</v>
      </c>
      <c r="D76" s="181">
        <f>SUM(D77:D87)</f>
        <v>0</v>
      </c>
      <c r="E76" s="182"/>
      <c r="F76" s="181">
        <f>SUM(F77:F87)</f>
        <v>1</v>
      </c>
      <c r="G76" s="148"/>
    </row>
    <row r="77" spans="1:7" x14ac:dyDescent="0.3">
      <c r="A77" s="272" t="s">
        <v>570</v>
      </c>
      <c r="B77" s="169" t="s">
        <v>305</v>
      </c>
      <c r="C77" s="273">
        <v>0</v>
      </c>
      <c r="D77" s="273">
        <v>0</v>
      </c>
      <c r="E77" s="182"/>
      <c r="F77" s="273">
        <v>0</v>
      </c>
      <c r="G77" s="148"/>
    </row>
    <row r="78" spans="1:7" s="271" customFormat="1" x14ac:dyDescent="0.3">
      <c r="A78" s="272" t="s">
        <v>571</v>
      </c>
      <c r="B78" s="272" t="s">
        <v>564</v>
      </c>
      <c r="C78" s="273">
        <v>0</v>
      </c>
      <c r="D78" s="273">
        <v>0</v>
      </c>
      <c r="E78" s="273"/>
      <c r="F78" s="273">
        <v>0</v>
      </c>
      <c r="G78" s="272"/>
    </row>
    <row r="79" spans="1:7" x14ac:dyDescent="0.3">
      <c r="A79" s="272" t="s">
        <v>572</v>
      </c>
      <c r="B79" s="169" t="s">
        <v>307</v>
      </c>
      <c r="C79" s="273">
        <v>0</v>
      </c>
      <c r="D79" s="273">
        <v>0</v>
      </c>
      <c r="E79" s="182"/>
      <c r="F79" s="273">
        <v>0</v>
      </c>
      <c r="G79" s="148"/>
    </row>
    <row r="80" spans="1:7" x14ac:dyDescent="0.3">
      <c r="A80" s="148" t="s">
        <v>573</v>
      </c>
      <c r="B80" s="169" t="s">
        <v>309</v>
      </c>
      <c r="C80" s="273">
        <v>0</v>
      </c>
      <c r="D80" s="273">
        <v>0</v>
      </c>
      <c r="E80" s="182"/>
      <c r="F80" s="273">
        <v>0</v>
      </c>
      <c r="G80" s="148"/>
    </row>
    <row r="81" spans="1:7" x14ac:dyDescent="0.3">
      <c r="A81" s="148" t="s">
        <v>574</v>
      </c>
      <c r="B81" s="169" t="s">
        <v>12</v>
      </c>
      <c r="C81" s="182">
        <v>1</v>
      </c>
      <c r="D81" s="273">
        <v>0</v>
      </c>
      <c r="E81" s="182"/>
      <c r="F81" s="182">
        <v>1</v>
      </c>
      <c r="G81" s="148"/>
    </row>
    <row r="82" spans="1:7" x14ac:dyDescent="0.3">
      <c r="A82" s="148" t="s">
        <v>575</v>
      </c>
      <c r="B82" s="169" t="s">
        <v>312</v>
      </c>
      <c r="C82" s="273">
        <v>0</v>
      </c>
      <c r="D82" s="273">
        <v>0</v>
      </c>
      <c r="E82" s="182"/>
      <c r="F82" s="273">
        <v>0</v>
      </c>
      <c r="G82" s="148"/>
    </row>
    <row r="83" spans="1:7" x14ac:dyDescent="0.3">
      <c r="A83" s="148" t="s">
        <v>576</v>
      </c>
      <c r="B83" s="169" t="s">
        <v>314</v>
      </c>
      <c r="C83" s="273">
        <v>0</v>
      </c>
      <c r="D83" s="273">
        <v>0</v>
      </c>
      <c r="E83" s="182"/>
      <c r="F83" s="273">
        <v>0</v>
      </c>
      <c r="G83" s="148"/>
    </row>
    <row r="84" spans="1:7" x14ac:dyDescent="0.3">
      <c r="A84" s="148" t="s">
        <v>577</v>
      </c>
      <c r="B84" s="169" t="s">
        <v>316</v>
      </c>
      <c r="C84" s="273">
        <v>0</v>
      </c>
      <c r="D84" s="273">
        <v>0</v>
      </c>
      <c r="E84" s="182"/>
      <c r="F84" s="273">
        <v>0</v>
      </c>
      <c r="G84" s="148"/>
    </row>
    <row r="85" spans="1:7" x14ac:dyDescent="0.3">
      <c r="A85" s="148" t="s">
        <v>578</v>
      </c>
      <c r="B85" s="169" t="s">
        <v>318</v>
      </c>
      <c r="C85" s="273">
        <v>0</v>
      </c>
      <c r="D85" s="273">
        <v>0</v>
      </c>
      <c r="E85" s="182"/>
      <c r="F85" s="273">
        <v>0</v>
      </c>
      <c r="G85" s="148"/>
    </row>
    <row r="86" spans="1:7" x14ac:dyDescent="0.3">
      <c r="A86" s="148" t="s">
        <v>579</v>
      </c>
      <c r="B86" s="169" t="s">
        <v>320</v>
      </c>
      <c r="C86" s="273">
        <v>0</v>
      </c>
      <c r="D86" s="273">
        <v>0</v>
      </c>
      <c r="E86" s="182"/>
      <c r="F86" s="273">
        <v>0</v>
      </c>
      <c r="G86" s="148"/>
    </row>
    <row r="87" spans="1:7" x14ac:dyDescent="0.3">
      <c r="A87" s="148" t="s">
        <v>580</v>
      </c>
      <c r="B87" s="169" t="s">
        <v>144</v>
      </c>
      <c r="C87" s="182">
        <v>0</v>
      </c>
      <c r="D87" s="273">
        <v>0</v>
      </c>
      <c r="E87" s="182"/>
      <c r="F87" s="273">
        <v>0</v>
      </c>
      <c r="G87" s="148"/>
    </row>
    <row r="88" spans="1:7" outlineLevel="1" x14ac:dyDescent="0.3">
      <c r="A88" s="148" t="s">
        <v>581</v>
      </c>
      <c r="B88" s="165"/>
      <c r="C88" s="182"/>
      <c r="D88" s="182"/>
      <c r="E88" s="182"/>
      <c r="F88" s="182"/>
      <c r="G88" s="148"/>
    </row>
    <row r="89" spans="1:7" outlineLevel="1" x14ac:dyDescent="0.3">
      <c r="A89" s="148" t="s">
        <v>582</v>
      </c>
      <c r="B89" s="165"/>
      <c r="C89" s="182"/>
      <c r="D89" s="182"/>
      <c r="E89" s="182"/>
      <c r="F89" s="182"/>
      <c r="G89" s="148"/>
    </row>
    <row r="90" spans="1:7" outlineLevel="1" x14ac:dyDescent="0.3">
      <c r="A90" s="148" t="s">
        <v>583</v>
      </c>
      <c r="B90" s="165"/>
      <c r="C90" s="182"/>
      <c r="D90" s="182"/>
      <c r="E90" s="182"/>
      <c r="F90" s="182"/>
      <c r="G90" s="148"/>
    </row>
    <row r="91" spans="1:7" outlineLevel="1" x14ac:dyDescent="0.3">
      <c r="A91" s="148" t="s">
        <v>584</v>
      </c>
      <c r="B91" s="165"/>
      <c r="C91" s="182"/>
      <c r="D91" s="182"/>
      <c r="E91" s="182"/>
      <c r="F91" s="182"/>
      <c r="G91" s="148"/>
    </row>
    <row r="92" spans="1:7" outlineLevel="1" x14ac:dyDescent="0.3">
      <c r="A92" s="148" t="s">
        <v>585</v>
      </c>
      <c r="B92" s="165"/>
      <c r="C92" s="182"/>
      <c r="D92" s="182"/>
      <c r="E92" s="182"/>
      <c r="F92" s="182"/>
      <c r="G92" s="148"/>
    </row>
    <row r="93" spans="1:7" outlineLevel="1" x14ac:dyDescent="0.3">
      <c r="A93" s="148" t="s">
        <v>586</v>
      </c>
      <c r="B93" s="165"/>
      <c r="C93" s="182"/>
      <c r="D93" s="182"/>
      <c r="E93" s="182"/>
      <c r="F93" s="182"/>
      <c r="G93" s="148"/>
    </row>
    <row r="94" spans="1:7" outlineLevel="1" x14ac:dyDescent="0.3">
      <c r="A94" s="148" t="s">
        <v>587</v>
      </c>
      <c r="B94" s="165"/>
      <c r="C94" s="182"/>
      <c r="D94" s="182"/>
      <c r="E94" s="182"/>
      <c r="F94" s="182"/>
      <c r="G94" s="148"/>
    </row>
    <row r="95" spans="1:7" outlineLevel="1" x14ac:dyDescent="0.3">
      <c r="A95" s="148" t="s">
        <v>588</v>
      </c>
      <c r="B95" s="165"/>
      <c r="C95" s="182"/>
      <c r="D95" s="182"/>
      <c r="E95" s="182"/>
      <c r="F95" s="182"/>
      <c r="G95" s="148"/>
    </row>
    <row r="96" spans="1:7" outlineLevel="1" x14ac:dyDescent="0.3">
      <c r="A96" s="148" t="s">
        <v>589</v>
      </c>
      <c r="B96" s="165"/>
      <c r="C96" s="182"/>
      <c r="D96" s="182"/>
      <c r="E96" s="182"/>
      <c r="F96" s="182"/>
      <c r="G96" s="148"/>
    </row>
    <row r="97" spans="1:7" outlineLevel="1" x14ac:dyDescent="0.3">
      <c r="A97" s="148" t="s">
        <v>590</v>
      </c>
      <c r="B97" s="165"/>
      <c r="C97" s="182"/>
      <c r="D97" s="182"/>
      <c r="E97" s="182"/>
      <c r="F97" s="182"/>
      <c r="G97" s="148"/>
    </row>
    <row r="98" spans="1:7" ht="15" customHeight="1" x14ac:dyDescent="0.3">
      <c r="A98" s="159"/>
      <c r="B98" s="197" t="s">
        <v>1564</v>
      </c>
      <c r="C98" s="159" t="s">
        <v>498</v>
      </c>
      <c r="D98" s="159" t="s">
        <v>499</v>
      </c>
      <c r="E98" s="166"/>
      <c r="F98" s="161" t="s">
        <v>467</v>
      </c>
      <c r="G98" s="161"/>
    </row>
    <row r="99" spans="1:7" x14ac:dyDescent="0.3">
      <c r="A99" s="148" t="s">
        <v>591</v>
      </c>
      <c r="B99" s="630" t="s">
        <v>2870</v>
      </c>
      <c r="C99" s="182">
        <v>9.8718586812268777E-2</v>
      </c>
      <c r="D99" s="182">
        <v>0</v>
      </c>
      <c r="E99" s="182"/>
      <c r="F99" s="182">
        <v>9.8718586812268777E-2</v>
      </c>
      <c r="G99" s="148"/>
    </row>
    <row r="100" spans="1:7" x14ac:dyDescent="0.3">
      <c r="A100" s="148" t="s">
        <v>593</v>
      </c>
      <c r="B100" s="630" t="s">
        <v>2871</v>
      </c>
      <c r="C100" s="182">
        <v>0.21536035716199792</v>
      </c>
      <c r="D100" s="273">
        <v>0</v>
      </c>
      <c r="E100" s="182"/>
      <c r="F100" s="182">
        <v>0.21536035716199792</v>
      </c>
      <c r="G100" s="148"/>
    </row>
    <row r="101" spans="1:7" x14ac:dyDescent="0.3">
      <c r="A101" s="148" t="s">
        <v>594</v>
      </c>
      <c r="B101" s="630" t="s">
        <v>2872</v>
      </c>
      <c r="C101" s="182">
        <v>9.079973034495304E-3</v>
      </c>
      <c r="D101" s="273">
        <v>0</v>
      </c>
      <c r="E101" s="182"/>
      <c r="F101" s="182">
        <v>9.079973034495304E-3</v>
      </c>
      <c r="G101" s="148"/>
    </row>
    <row r="102" spans="1:7" x14ac:dyDescent="0.3">
      <c r="A102" s="148" t="s">
        <v>595</v>
      </c>
      <c r="B102" s="630" t="s">
        <v>2873</v>
      </c>
      <c r="C102" s="182">
        <v>7.132510146243937E-3</v>
      </c>
      <c r="D102" s="273">
        <v>0</v>
      </c>
      <c r="E102" s="182"/>
      <c r="F102" s="182">
        <v>7.132510146243937E-3</v>
      </c>
      <c r="G102" s="148"/>
    </row>
    <row r="103" spans="1:7" x14ac:dyDescent="0.3">
      <c r="A103" s="148" t="s">
        <v>596</v>
      </c>
      <c r="B103" s="630" t="s">
        <v>2874</v>
      </c>
      <c r="C103" s="182">
        <v>1.4655082878806614E-2</v>
      </c>
      <c r="D103" s="273">
        <v>0</v>
      </c>
      <c r="E103" s="182"/>
      <c r="F103" s="182">
        <v>1.4655082878806614E-2</v>
      </c>
      <c r="G103" s="148"/>
    </row>
    <row r="104" spans="1:7" x14ac:dyDescent="0.3">
      <c r="A104" s="148" t="s">
        <v>597</v>
      </c>
      <c r="B104" s="630" t="s">
        <v>2875</v>
      </c>
      <c r="C104" s="182">
        <v>5.1457563222308776E-4</v>
      </c>
      <c r="D104" s="273">
        <v>0</v>
      </c>
      <c r="E104" s="182"/>
      <c r="F104" s="182">
        <v>5.1457563222308776E-4</v>
      </c>
      <c r="G104" s="148"/>
    </row>
    <row r="105" spans="1:7" x14ac:dyDescent="0.3">
      <c r="A105" s="148" t="s">
        <v>598</v>
      </c>
      <c r="B105" s="630" t="s">
        <v>2876</v>
      </c>
      <c r="C105" s="182">
        <v>1.7744071955134298E-2</v>
      </c>
      <c r="D105" s="273">
        <v>0</v>
      </c>
      <c r="E105" s="182"/>
      <c r="F105" s="182">
        <v>1.7744071955134298E-2</v>
      </c>
      <c r="G105" s="148"/>
    </row>
    <row r="106" spans="1:7" x14ac:dyDescent="0.3">
      <c r="A106" s="148" t="s">
        <v>599</v>
      </c>
      <c r="B106" s="630" t="s">
        <v>2877</v>
      </c>
      <c r="C106" s="182">
        <v>0.52467937384588437</v>
      </c>
      <c r="D106" s="273">
        <v>0</v>
      </c>
      <c r="E106" s="182"/>
      <c r="F106" s="182">
        <v>0.52467937384588437</v>
      </c>
      <c r="G106" s="148"/>
    </row>
    <row r="107" spans="1:7" x14ac:dyDescent="0.3">
      <c r="A107" s="148" t="s">
        <v>600</v>
      </c>
      <c r="B107" s="630" t="s">
        <v>2878</v>
      </c>
      <c r="C107" s="182">
        <v>2.7871549329940436E-3</v>
      </c>
      <c r="D107" s="273">
        <v>0</v>
      </c>
      <c r="E107" s="182"/>
      <c r="F107" s="182">
        <v>2.7871549329940436E-3</v>
      </c>
      <c r="G107" s="148"/>
    </row>
    <row r="108" spans="1:7" x14ac:dyDescent="0.3">
      <c r="A108" s="148" t="s">
        <v>601</v>
      </c>
      <c r="B108" s="630" t="s">
        <v>2879</v>
      </c>
      <c r="C108" s="182">
        <v>9.6962790571575114E-2</v>
      </c>
      <c r="D108" s="273">
        <v>0</v>
      </c>
      <c r="E108" s="182"/>
      <c r="F108" s="182">
        <v>9.6962790571575114E-2</v>
      </c>
      <c r="G108" s="148"/>
    </row>
    <row r="109" spans="1:7" x14ac:dyDescent="0.3">
      <c r="A109" s="148" t="s">
        <v>602</v>
      </c>
      <c r="B109" s="630" t="s">
        <v>2880</v>
      </c>
      <c r="C109" s="182">
        <v>1.1466691341196178E-2</v>
      </c>
      <c r="D109" s="273">
        <v>0</v>
      </c>
      <c r="E109" s="182"/>
      <c r="F109" s="182">
        <v>1.1466691341196178E-2</v>
      </c>
      <c r="G109" s="148"/>
    </row>
    <row r="110" spans="1:7" x14ac:dyDescent="0.3">
      <c r="A110" s="148" t="s">
        <v>603</v>
      </c>
      <c r="B110" s="630" t="s">
        <v>2881</v>
      </c>
      <c r="C110" s="182">
        <v>8.9883168495559712E-4</v>
      </c>
      <c r="D110" s="273">
        <v>0</v>
      </c>
      <c r="E110" s="182"/>
      <c r="F110" s="182">
        <v>8.9883168495559712E-4</v>
      </c>
      <c r="G110" s="148"/>
    </row>
    <row r="111" spans="1:7" x14ac:dyDescent="0.3">
      <c r="A111" s="148" t="s">
        <v>604</v>
      </c>
      <c r="B111" s="630" t="s">
        <v>146</v>
      </c>
      <c r="C111" s="182">
        <v>0.99999999999777522</v>
      </c>
      <c r="D111" s="273">
        <v>0</v>
      </c>
      <c r="E111" s="182"/>
      <c r="F111" s="182">
        <v>0.99999999999777522</v>
      </c>
      <c r="G111" s="148"/>
    </row>
    <row r="112" spans="1:7" x14ac:dyDescent="0.3">
      <c r="A112" s="148" t="s">
        <v>605</v>
      </c>
      <c r="B112" s="169"/>
      <c r="C112" s="182"/>
      <c r="D112" s="182"/>
      <c r="E112" s="182"/>
      <c r="F112" s="182"/>
      <c r="G112" s="148"/>
    </row>
    <row r="113" spans="1:7" x14ac:dyDescent="0.3">
      <c r="A113" s="148" t="s">
        <v>606</v>
      </c>
      <c r="B113" s="169"/>
      <c r="C113" s="182"/>
      <c r="D113" s="182"/>
      <c r="E113" s="182"/>
      <c r="F113" s="182"/>
      <c r="G113" s="148"/>
    </row>
    <row r="114" spans="1:7" x14ac:dyDescent="0.3">
      <c r="A114" s="148" t="s">
        <v>607</v>
      </c>
      <c r="B114" s="169"/>
      <c r="C114" s="182"/>
      <c r="D114" s="182"/>
      <c r="E114" s="182"/>
      <c r="F114" s="182"/>
      <c r="G114" s="148"/>
    </row>
    <row r="115" spans="1:7" x14ac:dyDescent="0.3">
      <c r="A115" s="148" t="s">
        <v>608</v>
      </c>
      <c r="B115" s="169"/>
      <c r="C115" s="182"/>
      <c r="D115" s="182"/>
      <c r="E115" s="182"/>
      <c r="F115" s="182"/>
      <c r="G115" s="148"/>
    </row>
    <row r="116" spans="1:7" x14ac:dyDescent="0.3">
      <c r="A116" s="148" t="s">
        <v>609</v>
      </c>
      <c r="B116" s="169"/>
      <c r="C116" s="182"/>
      <c r="D116" s="182"/>
      <c r="E116" s="182"/>
      <c r="F116" s="182"/>
      <c r="G116" s="148"/>
    </row>
    <row r="117" spans="1:7" x14ac:dyDescent="0.3">
      <c r="A117" s="148" t="s">
        <v>610</v>
      </c>
      <c r="B117" s="169"/>
      <c r="C117" s="182"/>
      <c r="D117" s="182"/>
      <c r="E117" s="182"/>
      <c r="F117" s="182"/>
      <c r="G117" s="148"/>
    </row>
    <row r="118" spans="1:7" x14ac:dyDescent="0.3">
      <c r="A118" s="148" t="s">
        <v>611</v>
      </c>
      <c r="B118" s="169"/>
      <c r="C118" s="182"/>
      <c r="D118" s="182"/>
      <c r="E118" s="182"/>
      <c r="F118" s="182"/>
      <c r="G118" s="148"/>
    </row>
    <row r="119" spans="1:7" x14ac:dyDescent="0.3">
      <c r="A119" s="148" t="s">
        <v>612</v>
      </c>
      <c r="B119" s="169"/>
      <c r="C119" s="182"/>
      <c r="D119" s="182"/>
      <c r="E119" s="182"/>
      <c r="F119" s="182"/>
      <c r="G119" s="148"/>
    </row>
    <row r="120" spans="1:7" x14ac:dyDescent="0.3">
      <c r="A120" s="148" t="s">
        <v>613</v>
      </c>
      <c r="B120" s="169"/>
      <c r="C120" s="182"/>
      <c r="D120" s="182"/>
      <c r="E120" s="182"/>
      <c r="F120" s="182"/>
      <c r="G120" s="148"/>
    </row>
    <row r="121" spans="1:7" x14ac:dyDescent="0.3">
      <c r="A121" s="148" t="s">
        <v>614</v>
      </c>
      <c r="B121" s="169"/>
      <c r="C121" s="182"/>
      <c r="D121" s="182"/>
      <c r="E121" s="182"/>
      <c r="F121" s="182"/>
      <c r="G121" s="148"/>
    </row>
    <row r="122" spans="1:7" x14ac:dyDescent="0.3">
      <c r="A122" s="148" t="s">
        <v>615</v>
      </c>
      <c r="B122" s="169"/>
      <c r="C122" s="182"/>
      <c r="D122" s="182"/>
      <c r="E122" s="182"/>
      <c r="F122" s="182"/>
      <c r="G122" s="148"/>
    </row>
    <row r="123" spans="1:7" x14ac:dyDescent="0.3">
      <c r="A123" s="148" t="s">
        <v>616</v>
      </c>
      <c r="B123" s="169"/>
      <c r="C123" s="182"/>
      <c r="D123" s="182"/>
      <c r="E123" s="182"/>
      <c r="F123" s="182"/>
      <c r="G123" s="148"/>
    </row>
    <row r="124" spans="1:7" x14ac:dyDescent="0.3">
      <c r="A124" s="148" t="s">
        <v>617</v>
      </c>
      <c r="B124" s="169"/>
      <c r="C124" s="182"/>
      <c r="D124" s="182"/>
      <c r="E124" s="182"/>
      <c r="F124" s="182"/>
      <c r="G124" s="148"/>
    </row>
    <row r="125" spans="1:7" x14ac:dyDescent="0.3">
      <c r="A125" s="148" t="s">
        <v>618</v>
      </c>
      <c r="B125" s="169"/>
      <c r="C125" s="182"/>
      <c r="D125" s="182"/>
      <c r="E125" s="182"/>
      <c r="F125" s="182"/>
      <c r="G125" s="148"/>
    </row>
    <row r="126" spans="1:7" x14ac:dyDescent="0.3">
      <c r="A126" s="148" t="s">
        <v>619</v>
      </c>
      <c r="B126" s="169"/>
      <c r="C126" s="182"/>
      <c r="D126" s="182"/>
      <c r="E126" s="182"/>
      <c r="F126" s="182"/>
      <c r="G126" s="148"/>
    </row>
    <row r="127" spans="1:7" hidden="1" x14ac:dyDescent="0.3">
      <c r="A127" s="148" t="s">
        <v>620</v>
      </c>
      <c r="B127" s="169"/>
      <c r="C127" s="182"/>
      <c r="D127" s="182"/>
      <c r="E127" s="182"/>
      <c r="F127" s="182"/>
      <c r="G127" s="148"/>
    </row>
    <row r="128" spans="1:7" hidden="1" x14ac:dyDescent="0.3">
      <c r="A128" s="148" t="s">
        <v>621</v>
      </c>
      <c r="B128" s="169"/>
      <c r="C128" s="182"/>
      <c r="D128" s="182"/>
      <c r="E128" s="182"/>
      <c r="F128" s="182"/>
      <c r="G128" s="148"/>
    </row>
    <row r="129" spans="1:7" hidden="1" x14ac:dyDescent="0.3">
      <c r="A129" s="148" t="s">
        <v>622</v>
      </c>
      <c r="B129" s="169"/>
      <c r="C129" s="182"/>
      <c r="D129" s="182"/>
      <c r="E129" s="182"/>
      <c r="F129" s="182"/>
      <c r="G129" s="148"/>
    </row>
    <row r="130" spans="1:7" hidden="1" x14ac:dyDescent="0.3">
      <c r="A130" s="148" t="s">
        <v>1527</v>
      </c>
      <c r="B130" s="169"/>
      <c r="C130" s="182"/>
      <c r="D130" s="182"/>
      <c r="E130" s="182"/>
      <c r="F130" s="182"/>
      <c r="G130" s="148"/>
    </row>
    <row r="131" spans="1:7" hidden="1" x14ac:dyDescent="0.3">
      <c r="A131" s="148" t="s">
        <v>1528</v>
      </c>
      <c r="B131" s="169"/>
      <c r="C131" s="182"/>
      <c r="D131" s="182"/>
      <c r="E131" s="182"/>
      <c r="F131" s="182"/>
      <c r="G131" s="148"/>
    </row>
    <row r="132" spans="1:7" hidden="1" x14ac:dyDescent="0.3">
      <c r="A132" s="148" t="s">
        <v>1529</v>
      </c>
      <c r="B132" s="169"/>
      <c r="C132" s="182"/>
      <c r="D132" s="182"/>
      <c r="E132" s="182"/>
      <c r="F132" s="182"/>
      <c r="G132" s="148"/>
    </row>
    <row r="133" spans="1:7" hidden="1" x14ac:dyDescent="0.3">
      <c r="A133" s="148" t="s">
        <v>1530</v>
      </c>
      <c r="B133" s="169"/>
      <c r="C133" s="182"/>
      <c r="D133" s="182"/>
      <c r="E133" s="182"/>
      <c r="F133" s="182"/>
      <c r="G133" s="148"/>
    </row>
    <row r="134" spans="1:7" hidden="1" x14ac:dyDescent="0.3">
      <c r="A134" s="148" t="s">
        <v>1531</v>
      </c>
      <c r="B134" s="169"/>
      <c r="C134" s="182"/>
      <c r="D134" s="182"/>
      <c r="E134" s="182"/>
      <c r="F134" s="182"/>
      <c r="G134" s="148"/>
    </row>
    <row r="135" spans="1:7" hidden="1" x14ac:dyDescent="0.3">
      <c r="A135" s="148" t="s">
        <v>1532</v>
      </c>
      <c r="B135" s="169"/>
      <c r="C135" s="182"/>
      <c r="D135" s="182"/>
      <c r="E135" s="182"/>
      <c r="F135" s="182"/>
      <c r="G135" s="148"/>
    </row>
    <row r="136" spans="1:7" hidden="1" x14ac:dyDescent="0.3">
      <c r="A136" s="148" t="s">
        <v>1533</v>
      </c>
      <c r="B136" s="169"/>
      <c r="C136" s="182"/>
      <c r="D136" s="182"/>
      <c r="E136" s="182"/>
      <c r="F136" s="182"/>
      <c r="G136" s="148"/>
    </row>
    <row r="137" spans="1:7" hidden="1" x14ac:dyDescent="0.3">
      <c r="A137" s="148" t="s">
        <v>1534</v>
      </c>
      <c r="B137" s="169"/>
      <c r="C137" s="182"/>
      <c r="D137" s="182"/>
      <c r="E137" s="182"/>
      <c r="F137" s="182"/>
      <c r="G137" s="148"/>
    </row>
    <row r="138" spans="1:7" hidden="1" x14ac:dyDescent="0.3">
      <c r="A138" s="148" t="s">
        <v>1535</v>
      </c>
      <c r="B138" s="169"/>
      <c r="C138" s="182"/>
      <c r="D138" s="182"/>
      <c r="E138" s="182"/>
      <c r="F138" s="182"/>
      <c r="G138" s="148"/>
    </row>
    <row r="139" spans="1:7" hidden="1" x14ac:dyDescent="0.3">
      <c r="A139" s="148" t="s">
        <v>1536</v>
      </c>
      <c r="B139" s="169"/>
      <c r="C139" s="182"/>
      <c r="D139" s="182"/>
      <c r="E139" s="182"/>
      <c r="F139" s="182"/>
      <c r="G139" s="148"/>
    </row>
    <row r="140" spans="1:7" hidden="1" x14ac:dyDescent="0.3">
      <c r="A140" s="148" t="s">
        <v>1537</v>
      </c>
      <c r="B140" s="169"/>
      <c r="C140" s="182"/>
      <c r="D140" s="182"/>
      <c r="E140" s="182"/>
      <c r="F140" s="182"/>
      <c r="G140" s="148"/>
    </row>
    <row r="141" spans="1:7" hidden="1" x14ac:dyDescent="0.3">
      <c r="A141" s="148" t="s">
        <v>1538</v>
      </c>
      <c r="B141" s="169"/>
      <c r="C141" s="182"/>
      <c r="D141" s="182"/>
      <c r="E141" s="182"/>
      <c r="F141" s="182"/>
      <c r="G141" s="148"/>
    </row>
    <row r="142" spans="1:7" hidden="1" x14ac:dyDescent="0.3">
      <c r="A142" s="148" t="s">
        <v>1539</v>
      </c>
      <c r="B142" s="169"/>
      <c r="C142" s="182"/>
      <c r="D142" s="182"/>
      <c r="E142" s="182"/>
      <c r="F142" s="182"/>
      <c r="G142" s="148"/>
    </row>
    <row r="143" spans="1:7" hidden="1" x14ac:dyDescent="0.3">
      <c r="A143" s="148" t="s">
        <v>1540</v>
      </c>
      <c r="B143" s="169"/>
      <c r="C143" s="182"/>
      <c r="D143" s="182"/>
      <c r="E143" s="182"/>
      <c r="F143" s="182"/>
      <c r="G143" s="148"/>
    </row>
    <row r="144" spans="1:7" hidden="1" x14ac:dyDescent="0.3">
      <c r="A144" s="148" t="s">
        <v>1541</v>
      </c>
      <c r="B144" s="169"/>
      <c r="C144" s="182"/>
      <c r="D144" s="182"/>
      <c r="E144" s="182"/>
      <c r="F144" s="182"/>
      <c r="G144" s="148"/>
    </row>
    <row r="145" spans="1:7" hidden="1" x14ac:dyDescent="0.3">
      <c r="A145" s="148" t="s">
        <v>1542</v>
      </c>
      <c r="B145" s="169"/>
      <c r="C145" s="182"/>
      <c r="D145" s="182"/>
      <c r="E145" s="182"/>
      <c r="F145" s="182"/>
      <c r="G145" s="148"/>
    </row>
    <row r="146" spans="1:7" hidden="1" x14ac:dyDescent="0.3">
      <c r="A146" s="148" t="s">
        <v>1543</v>
      </c>
      <c r="B146" s="169"/>
      <c r="C146" s="182"/>
      <c r="D146" s="182"/>
      <c r="E146" s="182"/>
      <c r="F146" s="182"/>
      <c r="G146" s="148"/>
    </row>
    <row r="147" spans="1:7" hidden="1" x14ac:dyDescent="0.3">
      <c r="A147" s="148" t="s">
        <v>1544</v>
      </c>
      <c r="B147" s="169"/>
      <c r="C147" s="182"/>
      <c r="D147" s="182"/>
      <c r="E147" s="182"/>
      <c r="F147" s="182"/>
      <c r="G147" s="148"/>
    </row>
    <row r="148" spans="1:7" hidden="1" x14ac:dyDescent="0.3">
      <c r="A148" s="148" t="s">
        <v>1545</v>
      </c>
      <c r="B148" s="169"/>
      <c r="C148" s="182"/>
      <c r="D148" s="182"/>
      <c r="E148" s="182"/>
      <c r="F148" s="182"/>
      <c r="G148" s="148"/>
    </row>
    <row r="149" spans="1:7" ht="15" customHeight="1" x14ac:dyDescent="0.3">
      <c r="A149" s="159"/>
      <c r="B149" s="160" t="s">
        <v>623</v>
      </c>
      <c r="C149" s="159" t="s">
        <v>498</v>
      </c>
      <c r="D149" s="159" t="s">
        <v>499</v>
      </c>
      <c r="E149" s="166"/>
      <c r="F149" s="161" t="s">
        <v>467</v>
      </c>
      <c r="G149" s="161"/>
    </row>
    <row r="150" spans="1:7" x14ac:dyDescent="0.3">
      <c r="A150" s="148" t="s">
        <v>624</v>
      </c>
      <c r="B150" s="148" t="s">
        <v>625</v>
      </c>
      <c r="C150" s="182">
        <v>0.78627438295737528</v>
      </c>
      <c r="D150" s="182">
        <v>0</v>
      </c>
      <c r="E150" s="183"/>
      <c r="F150" s="182">
        <v>0.78627438295737528</v>
      </c>
    </row>
    <row r="151" spans="1:7" x14ac:dyDescent="0.3">
      <c r="A151" s="148" t="s">
        <v>626</v>
      </c>
      <c r="B151" s="148" t="s">
        <v>627</v>
      </c>
      <c r="C151" s="182">
        <v>0.21372561704039025</v>
      </c>
      <c r="D151" s="182">
        <v>0</v>
      </c>
      <c r="E151" s="183"/>
      <c r="F151" s="182">
        <v>0.21372561704039025</v>
      </c>
    </row>
    <row r="152" spans="1:7" x14ac:dyDescent="0.3">
      <c r="A152" s="148" t="s">
        <v>628</v>
      </c>
      <c r="B152" s="148" t="s">
        <v>144</v>
      </c>
      <c r="C152" s="182">
        <v>0</v>
      </c>
      <c r="D152" s="182">
        <v>0</v>
      </c>
      <c r="E152" s="183"/>
      <c r="F152" s="182">
        <v>0</v>
      </c>
    </row>
    <row r="153" spans="1:7" outlineLevel="1" x14ac:dyDescent="0.3">
      <c r="A153" s="148" t="s">
        <v>629</v>
      </c>
      <c r="C153" s="182"/>
      <c r="D153" s="182"/>
      <c r="E153" s="183"/>
      <c r="F153" s="182"/>
    </row>
    <row r="154" spans="1:7" outlineLevel="1" x14ac:dyDescent="0.3">
      <c r="A154" s="148" t="s">
        <v>630</v>
      </c>
      <c r="C154" s="182"/>
      <c r="D154" s="182"/>
      <c r="E154" s="183"/>
      <c r="F154" s="182"/>
    </row>
    <row r="155" spans="1:7" outlineLevel="1" x14ac:dyDescent="0.3">
      <c r="A155" s="148" t="s">
        <v>631</v>
      </c>
      <c r="C155" s="182"/>
      <c r="D155" s="182"/>
      <c r="E155" s="183"/>
      <c r="F155" s="182"/>
    </row>
    <row r="156" spans="1:7" outlineLevel="1" x14ac:dyDescent="0.3">
      <c r="A156" s="148" t="s">
        <v>632</v>
      </c>
      <c r="C156" s="182"/>
      <c r="D156" s="182"/>
      <c r="E156" s="183"/>
      <c r="F156" s="182"/>
    </row>
    <row r="157" spans="1:7" outlineLevel="1" x14ac:dyDescent="0.3">
      <c r="A157" s="148" t="s">
        <v>633</v>
      </c>
      <c r="C157" s="182"/>
      <c r="D157" s="182"/>
      <c r="E157" s="183"/>
      <c r="F157" s="182"/>
    </row>
    <row r="158" spans="1:7" outlineLevel="1" x14ac:dyDescent="0.3">
      <c r="A158" s="148" t="s">
        <v>634</v>
      </c>
      <c r="C158" s="182"/>
      <c r="D158" s="182"/>
      <c r="E158" s="183"/>
      <c r="F158" s="182"/>
    </row>
    <row r="159" spans="1:7" ht="15" customHeight="1" x14ac:dyDescent="0.3">
      <c r="A159" s="159"/>
      <c r="B159" s="160" t="s">
        <v>635</v>
      </c>
      <c r="C159" s="159" t="s">
        <v>498</v>
      </c>
      <c r="D159" s="159" t="s">
        <v>499</v>
      </c>
      <c r="E159" s="166"/>
      <c r="F159" s="161" t="s">
        <v>467</v>
      </c>
      <c r="G159" s="161"/>
    </row>
    <row r="160" spans="1:7" x14ac:dyDescent="0.3">
      <c r="A160" s="148" t="s">
        <v>636</v>
      </c>
      <c r="B160" s="148" t="s">
        <v>637</v>
      </c>
      <c r="C160" s="182">
        <v>0</v>
      </c>
      <c r="D160" s="273">
        <v>0</v>
      </c>
      <c r="E160" s="183"/>
      <c r="F160" s="182">
        <v>0</v>
      </c>
    </row>
    <row r="161" spans="1:7" x14ac:dyDescent="0.3">
      <c r="A161" s="148" t="s">
        <v>638</v>
      </c>
      <c r="B161" s="148" t="s">
        <v>639</v>
      </c>
      <c r="C161" s="182">
        <v>1</v>
      </c>
      <c r="D161" s="273">
        <v>0</v>
      </c>
      <c r="E161" s="183"/>
      <c r="F161" s="182">
        <v>1</v>
      </c>
    </row>
    <row r="162" spans="1:7" x14ac:dyDescent="0.3">
      <c r="A162" s="148" t="s">
        <v>640</v>
      </c>
      <c r="B162" s="148" t="s">
        <v>144</v>
      </c>
      <c r="C162" s="182">
        <v>0</v>
      </c>
      <c r="D162" s="273">
        <v>0</v>
      </c>
      <c r="E162" s="183"/>
      <c r="F162" s="182">
        <v>0</v>
      </c>
    </row>
    <row r="163" spans="1:7" outlineLevel="1" x14ac:dyDescent="0.3">
      <c r="A163" s="148" t="s">
        <v>641</v>
      </c>
      <c r="E163" s="144"/>
    </row>
    <row r="164" spans="1:7" outlineLevel="1" x14ac:dyDescent="0.3">
      <c r="A164" s="148" t="s">
        <v>642</v>
      </c>
      <c r="E164" s="144"/>
    </row>
    <row r="165" spans="1:7" outlineLevel="1" x14ac:dyDescent="0.3">
      <c r="A165" s="148" t="s">
        <v>643</v>
      </c>
      <c r="E165" s="144"/>
    </row>
    <row r="166" spans="1:7" outlineLevel="1" x14ac:dyDescent="0.3">
      <c r="A166" s="148" t="s">
        <v>644</v>
      </c>
      <c r="E166" s="144"/>
    </row>
    <row r="167" spans="1:7" outlineLevel="1" x14ac:dyDescent="0.3">
      <c r="A167" s="148" t="s">
        <v>645</v>
      </c>
      <c r="E167" s="144"/>
    </row>
    <row r="168" spans="1:7" outlineLevel="1" x14ac:dyDescent="0.3">
      <c r="A168" s="148" t="s">
        <v>646</v>
      </c>
      <c r="E168" s="144"/>
    </row>
    <row r="169" spans="1:7" ht="15" customHeight="1" x14ac:dyDescent="0.3">
      <c r="A169" s="159"/>
      <c r="B169" s="160" t="s">
        <v>647</v>
      </c>
      <c r="C169" s="159" t="s">
        <v>498</v>
      </c>
      <c r="D169" s="159" t="s">
        <v>499</v>
      </c>
      <c r="E169" s="166"/>
      <c r="F169" s="161" t="s">
        <v>467</v>
      </c>
      <c r="G169" s="161"/>
    </row>
    <row r="170" spans="1:7" x14ac:dyDescent="0.3">
      <c r="A170" s="148" t="s">
        <v>648</v>
      </c>
      <c r="B170" s="170" t="s">
        <v>649</v>
      </c>
      <c r="C170" s="182">
        <v>0.13561828706625215</v>
      </c>
      <c r="D170" s="182">
        <v>0</v>
      </c>
      <c r="E170" s="183"/>
      <c r="F170" s="182">
        <v>0.13561828706625215</v>
      </c>
    </row>
    <row r="171" spans="1:7" x14ac:dyDescent="0.3">
      <c r="A171" s="148" t="s">
        <v>650</v>
      </c>
      <c r="B171" s="170" t="s">
        <v>651</v>
      </c>
      <c r="C171" s="182">
        <v>0.2364849815462563</v>
      </c>
      <c r="D171" s="182">
        <v>0</v>
      </c>
      <c r="E171" s="183"/>
      <c r="F171" s="182">
        <v>0.2364849815462563</v>
      </c>
    </row>
    <row r="172" spans="1:7" x14ac:dyDescent="0.3">
      <c r="A172" s="148" t="s">
        <v>652</v>
      </c>
      <c r="B172" s="170" t="s">
        <v>653</v>
      </c>
      <c r="C172" s="182">
        <v>0.14509951706422339</v>
      </c>
      <c r="D172" s="182">
        <v>0</v>
      </c>
      <c r="E172" s="182"/>
      <c r="F172" s="182">
        <v>0.14509951706422339</v>
      </c>
    </row>
    <row r="173" spans="1:7" x14ac:dyDescent="0.3">
      <c r="A173" s="148" t="s">
        <v>654</v>
      </c>
      <c r="B173" s="170" t="s">
        <v>655</v>
      </c>
      <c r="C173" s="182">
        <v>0.47440536363070351</v>
      </c>
      <c r="D173" s="182">
        <v>0</v>
      </c>
      <c r="E173" s="182"/>
      <c r="F173" s="182">
        <v>0.47440536363070351</v>
      </c>
    </row>
    <row r="174" spans="1:7" x14ac:dyDescent="0.3">
      <c r="A174" s="148" t="s">
        <v>656</v>
      </c>
      <c r="B174" s="170" t="s">
        <v>657</v>
      </c>
      <c r="C174" s="182">
        <v>8.3918506903420016E-3</v>
      </c>
      <c r="D174" s="182">
        <v>0</v>
      </c>
      <c r="E174" s="182"/>
      <c r="F174" s="182">
        <v>8.3918506903420016E-3</v>
      </c>
    </row>
    <row r="175" spans="1:7" outlineLevel="1" x14ac:dyDescent="0.3">
      <c r="A175" s="148" t="s">
        <v>658</v>
      </c>
      <c r="B175" s="167"/>
      <c r="C175" s="182"/>
      <c r="D175" s="182"/>
      <c r="E175" s="182"/>
      <c r="F175" s="182"/>
    </row>
    <row r="176" spans="1:7" outlineLevel="1" x14ac:dyDescent="0.3">
      <c r="A176" s="148" t="s">
        <v>659</v>
      </c>
      <c r="B176" s="167"/>
      <c r="C176" s="182"/>
      <c r="D176" s="182"/>
      <c r="E176" s="182"/>
      <c r="F176" s="182"/>
    </row>
    <row r="177" spans="1:7" outlineLevel="1" x14ac:dyDescent="0.3">
      <c r="A177" s="148" t="s">
        <v>660</v>
      </c>
      <c r="B177" s="170"/>
      <c r="C177" s="182"/>
      <c r="D177" s="182"/>
      <c r="E177" s="182"/>
      <c r="F177" s="182"/>
    </row>
    <row r="178" spans="1:7" outlineLevel="1" x14ac:dyDescent="0.3">
      <c r="A178" s="148" t="s">
        <v>661</v>
      </c>
      <c r="B178" s="170"/>
      <c r="C178" s="182"/>
      <c r="D178" s="182"/>
      <c r="E178" s="182"/>
      <c r="F178" s="182"/>
    </row>
    <row r="179" spans="1:7" ht="15" customHeight="1" x14ac:dyDescent="0.3">
      <c r="A179" s="159"/>
      <c r="B179" s="160" t="s">
        <v>662</v>
      </c>
      <c r="C179" s="159" t="s">
        <v>498</v>
      </c>
      <c r="D179" s="159" t="s">
        <v>499</v>
      </c>
      <c r="E179" s="166"/>
      <c r="F179" s="161" t="s">
        <v>467</v>
      </c>
      <c r="G179" s="161"/>
    </row>
    <row r="180" spans="1:7" x14ac:dyDescent="0.3">
      <c r="A180" s="148" t="s">
        <v>663</v>
      </c>
      <c r="B180" s="148" t="s">
        <v>664</v>
      </c>
      <c r="C180" s="182">
        <v>1.2298428017685841E-3</v>
      </c>
      <c r="D180" s="182">
        <v>0</v>
      </c>
      <c r="E180" s="183"/>
      <c r="F180" s="182">
        <v>1.2298428017685841E-3</v>
      </c>
    </row>
    <row r="181" spans="1:7" outlineLevel="1" x14ac:dyDescent="0.3">
      <c r="A181" s="148" t="s">
        <v>665</v>
      </c>
      <c r="B181" s="171"/>
      <c r="C181" s="182"/>
      <c r="D181" s="182"/>
      <c r="E181" s="183"/>
      <c r="F181" s="182"/>
    </row>
    <row r="182" spans="1:7" outlineLevel="1" x14ac:dyDescent="0.3">
      <c r="A182" s="148" t="s">
        <v>666</v>
      </c>
      <c r="B182" s="171"/>
      <c r="C182" s="182"/>
      <c r="D182" s="182"/>
      <c r="E182" s="183"/>
      <c r="F182" s="182"/>
    </row>
    <row r="183" spans="1:7" outlineLevel="1" x14ac:dyDescent="0.3">
      <c r="A183" s="148" t="s">
        <v>667</v>
      </c>
      <c r="B183" s="171"/>
      <c r="C183" s="182"/>
      <c r="D183" s="182"/>
      <c r="E183" s="183"/>
      <c r="F183" s="182"/>
    </row>
    <row r="184" spans="1:7" outlineLevel="1" x14ac:dyDescent="0.3">
      <c r="A184" s="148" t="s">
        <v>668</v>
      </c>
      <c r="B184" s="171"/>
      <c r="C184" s="182"/>
      <c r="D184" s="182"/>
      <c r="E184" s="183"/>
      <c r="F184" s="182"/>
    </row>
    <row r="185" spans="1:7" ht="18" x14ac:dyDescent="0.3">
      <c r="A185" s="172"/>
      <c r="B185" s="173" t="s">
        <v>464</v>
      </c>
      <c r="C185" s="172"/>
      <c r="D185" s="172"/>
      <c r="E185" s="172"/>
      <c r="F185" s="174"/>
      <c r="G185" s="174"/>
    </row>
    <row r="186" spans="1:7" ht="15" customHeight="1" x14ac:dyDescent="0.3">
      <c r="A186" s="159"/>
      <c r="B186" s="160" t="s">
        <v>669</v>
      </c>
      <c r="C186" s="159" t="s">
        <v>670</v>
      </c>
      <c r="D186" s="159" t="s">
        <v>671</v>
      </c>
      <c r="E186" s="166"/>
      <c r="F186" s="159" t="s">
        <v>498</v>
      </c>
      <c r="G186" s="159" t="s">
        <v>672</v>
      </c>
    </row>
    <row r="187" spans="1:7" x14ac:dyDescent="0.3">
      <c r="A187" s="148" t="s">
        <v>673</v>
      </c>
      <c r="B187" s="169" t="s">
        <v>674</v>
      </c>
      <c r="C187" s="212">
        <v>290.01835024349111</v>
      </c>
      <c r="D187" s="629">
        <v>123905</v>
      </c>
      <c r="E187" s="175"/>
      <c r="F187" s="637">
        <v>1</v>
      </c>
      <c r="G187" s="637">
        <v>1</v>
      </c>
    </row>
    <row r="188" spans="1:7" x14ac:dyDescent="0.3">
      <c r="A188" s="175"/>
      <c r="B188" s="177"/>
      <c r="C188" s="175"/>
      <c r="D188" s="175"/>
      <c r="E188" s="175"/>
      <c r="F188" s="176"/>
      <c r="G188" s="176"/>
    </row>
    <row r="189" spans="1:7" x14ac:dyDescent="0.3">
      <c r="B189" s="169" t="s">
        <v>675</v>
      </c>
      <c r="C189" s="175"/>
      <c r="D189" s="175"/>
      <c r="E189" s="175"/>
      <c r="F189" s="176"/>
      <c r="G189" s="176"/>
    </row>
    <row r="190" spans="1:7" x14ac:dyDescent="0.3">
      <c r="A190" s="148" t="s">
        <v>676</v>
      </c>
      <c r="B190" s="630" t="s">
        <v>2942</v>
      </c>
      <c r="C190" s="212">
        <v>1159.6808491200079</v>
      </c>
      <c r="D190" s="215">
        <v>19330</v>
      </c>
      <c r="E190" s="175"/>
      <c r="F190" s="235">
        <f>IF($C$214=0,"",IF(C190="[for completion]","",IF(C190="","",C190/$C$214)))</f>
        <v>3.2271873278439091E-2</v>
      </c>
      <c r="G190" s="235">
        <f>IF($D$214=0,"",IF(D190="[for completion]","",IF(D190="","",D190/$D$214)))</f>
        <v>0.15600661797344739</v>
      </c>
    </row>
    <row r="191" spans="1:7" x14ac:dyDescent="0.3">
      <c r="A191" s="148" t="s">
        <v>677</v>
      </c>
      <c r="B191" s="630" t="s">
        <v>2943</v>
      </c>
      <c r="C191" s="212">
        <v>5097.0936523600212</v>
      </c>
      <c r="D191" s="215">
        <v>33805</v>
      </c>
      <c r="E191" s="175"/>
      <c r="F191" s="235">
        <f t="shared" ref="F191:F213" si="0">IF($C$214=0,"",IF(C191="[for completion]","",IF(C191="","",C191/$C$214)))</f>
        <v>0.14184312913515792</v>
      </c>
      <c r="G191" s="235">
        <f t="shared" ref="G191:G213" si="1">IF($D$214=0,"",IF(D191="[for completion]","",IF(D191="","",D191/$D$214)))</f>
        <v>0.27282999071869579</v>
      </c>
    </row>
    <row r="192" spans="1:7" x14ac:dyDescent="0.3">
      <c r="A192" s="148" t="s">
        <v>678</v>
      </c>
      <c r="B192" s="630" t="s">
        <v>2944</v>
      </c>
      <c r="C192" s="212">
        <v>6722.5478647900109</v>
      </c>
      <c r="D192" s="215">
        <v>27218</v>
      </c>
      <c r="E192" s="175"/>
      <c r="F192" s="235">
        <f t="shared" si="0"/>
        <v>0.18707665386159519</v>
      </c>
      <c r="G192" s="235">
        <f t="shared" si="1"/>
        <v>0.21966829425769743</v>
      </c>
    </row>
    <row r="193" spans="1:7" x14ac:dyDescent="0.3">
      <c r="A193" s="148" t="s">
        <v>679</v>
      </c>
      <c r="B193" s="630" t="s">
        <v>2945</v>
      </c>
      <c r="C193" s="212">
        <v>5835.9999254900004</v>
      </c>
      <c r="D193" s="215">
        <v>16848</v>
      </c>
      <c r="E193" s="175"/>
      <c r="F193" s="235">
        <f t="shared" si="0"/>
        <v>0.16240558787472339</v>
      </c>
      <c r="G193" s="235">
        <f t="shared" si="1"/>
        <v>0.13597514224607563</v>
      </c>
    </row>
    <row r="194" spans="1:7" x14ac:dyDescent="0.3">
      <c r="A194" s="148" t="s">
        <v>680</v>
      </c>
      <c r="B194" s="630" t="s">
        <v>2946</v>
      </c>
      <c r="C194" s="212">
        <v>4509.5836753100139</v>
      </c>
      <c r="D194" s="215">
        <v>10085</v>
      </c>
      <c r="E194" s="175"/>
      <c r="F194" s="235">
        <f t="shared" si="0"/>
        <v>0.12549376237311835</v>
      </c>
      <c r="G194" s="235">
        <f t="shared" si="1"/>
        <v>8.139300270368427E-2</v>
      </c>
    </row>
    <row r="195" spans="1:7" x14ac:dyDescent="0.3">
      <c r="A195" s="148" t="s">
        <v>681</v>
      </c>
      <c r="B195" s="630" t="s">
        <v>2947</v>
      </c>
      <c r="C195" s="212">
        <v>3334.4997330700057</v>
      </c>
      <c r="D195" s="215">
        <v>6100</v>
      </c>
      <c r="E195" s="175"/>
      <c r="F195" s="235">
        <f t="shared" si="0"/>
        <v>9.2793248171927245E-2</v>
      </c>
      <c r="G195" s="235">
        <f t="shared" si="1"/>
        <v>4.9231265889189295E-2</v>
      </c>
    </row>
    <row r="196" spans="1:7" x14ac:dyDescent="0.3">
      <c r="A196" s="148" t="s">
        <v>682</v>
      </c>
      <c r="B196" s="630" t="s">
        <v>2948</v>
      </c>
      <c r="C196" s="212">
        <v>2308.8274000299998</v>
      </c>
      <c r="D196" s="215">
        <v>3574</v>
      </c>
      <c r="E196" s="175"/>
      <c r="F196" s="235">
        <f t="shared" si="0"/>
        <v>6.4250595611797995E-2</v>
      </c>
      <c r="G196" s="235">
        <f t="shared" si="1"/>
        <v>2.8844679391469272E-2</v>
      </c>
    </row>
    <row r="197" spans="1:7" x14ac:dyDescent="0.3">
      <c r="A197" s="148" t="s">
        <v>683</v>
      </c>
      <c r="B197" s="630" t="s">
        <v>2949</v>
      </c>
      <c r="C197" s="212">
        <v>1657.1797767699993</v>
      </c>
      <c r="D197" s="215">
        <v>2221</v>
      </c>
      <c r="E197" s="175"/>
      <c r="F197" s="235">
        <f t="shared" si="0"/>
        <v>4.6116391243414476E-2</v>
      </c>
      <c r="G197" s="235">
        <f t="shared" si="1"/>
        <v>1.7925023203260563E-2</v>
      </c>
    </row>
    <row r="198" spans="1:7" x14ac:dyDescent="0.3">
      <c r="A198" s="148" t="s">
        <v>684</v>
      </c>
      <c r="B198" s="630" t="s">
        <v>2950</v>
      </c>
      <c r="C198" s="212">
        <v>1196.3330758900017</v>
      </c>
      <c r="D198" s="215">
        <v>1413</v>
      </c>
      <c r="E198" s="175"/>
      <c r="F198" s="235">
        <f t="shared" si="0"/>
        <v>3.3291840124137557E-2</v>
      </c>
      <c r="G198" s="235">
        <f t="shared" si="1"/>
        <v>1.1403898147774505E-2</v>
      </c>
    </row>
    <row r="199" spans="1:7" x14ac:dyDescent="0.3">
      <c r="A199" s="148" t="s">
        <v>685</v>
      </c>
      <c r="B199" s="630" t="s">
        <v>2951</v>
      </c>
      <c r="C199" s="212">
        <v>938.09433338000053</v>
      </c>
      <c r="D199" s="215">
        <v>990</v>
      </c>
      <c r="E199" s="169"/>
      <c r="F199" s="235">
        <f t="shared" si="0"/>
        <v>2.6105511247369321E-2</v>
      </c>
      <c r="G199" s="235">
        <f t="shared" si="1"/>
        <v>7.9899923328356406E-3</v>
      </c>
    </row>
    <row r="200" spans="1:7" x14ac:dyDescent="0.3">
      <c r="A200" s="148" t="s">
        <v>686</v>
      </c>
      <c r="B200" s="630" t="s">
        <v>2994</v>
      </c>
      <c r="C200" s="212">
        <v>3174.8834007099986</v>
      </c>
      <c r="D200" s="215">
        <v>2321</v>
      </c>
      <c r="E200" s="169"/>
      <c r="F200" s="235">
        <f t="shared" si="0"/>
        <v>8.835140707831933E-2</v>
      </c>
      <c r="G200" s="235">
        <f t="shared" si="1"/>
        <v>1.8732093135870223E-2</v>
      </c>
    </row>
    <row r="201" spans="1:7" x14ac:dyDescent="0.3">
      <c r="A201" s="148" t="s">
        <v>687</v>
      </c>
      <c r="B201" s="169"/>
      <c r="C201" s="212"/>
      <c r="D201" s="215"/>
      <c r="E201" s="169"/>
      <c r="F201" s="211" t="str">
        <f t="shared" si="0"/>
        <v/>
      </c>
      <c r="G201" s="211" t="str">
        <f t="shared" si="1"/>
        <v/>
      </c>
    </row>
    <row r="202" spans="1:7" x14ac:dyDescent="0.3">
      <c r="A202" s="148" t="s">
        <v>688</v>
      </c>
      <c r="B202" s="169"/>
      <c r="C202" s="212"/>
      <c r="D202" s="215"/>
      <c r="E202" s="169"/>
      <c r="F202" s="211" t="str">
        <f t="shared" si="0"/>
        <v/>
      </c>
      <c r="G202" s="211" t="str">
        <f t="shared" si="1"/>
        <v/>
      </c>
    </row>
    <row r="203" spans="1:7" x14ac:dyDescent="0.3">
      <c r="A203" s="148" t="s">
        <v>689</v>
      </c>
      <c r="B203" s="169"/>
      <c r="C203" s="212"/>
      <c r="D203" s="215"/>
      <c r="E203" s="169"/>
      <c r="F203" s="211" t="str">
        <f t="shared" si="0"/>
        <v/>
      </c>
      <c r="G203" s="211" t="str">
        <f t="shared" si="1"/>
        <v/>
      </c>
    </row>
    <row r="204" spans="1:7" x14ac:dyDescent="0.3">
      <c r="A204" s="148" t="s">
        <v>690</v>
      </c>
      <c r="B204" s="169"/>
      <c r="C204" s="212"/>
      <c r="D204" s="215"/>
      <c r="E204" s="169"/>
      <c r="F204" s="211" t="str">
        <f t="shared" si="0"/>
        <v/>
      </c>
      <c r="G204" s="211" t="str">
        <f t="shared" si="1"/>
        <v/>
      </c>
    </row>
    <row r="205" spans="1:7" x14ac:dyDescent="0.3">
      <c r="A205" s="148" t="s">
        <v>691</v>
      </c>
      <c r="B205" s="169"/>
      <c r="C205" s="212"/>
      <c r="D205" s="215"/>
      <c r="F205" s="211" t="str">
        <f t="shared" si="0"/>
        <v/>
      </c>
      <c r="G205" s="211" t="str">
        <f t="shared" si="1"/>
        <v/>
      </c>
    </row>
    <row r="206" spans="1:7" x14ac:dyDescent="0.3">
      <c r="A206" s="148" t="s">
        <v>692</v>
      </c>
      <c r="B206" s="169"/>
      <c r="C206" s="212"/>
      <c r="D206" s="215"/>
      <c r="E206" s="164"/>
      <c r="F206" s="211" t="str">
        <f t="shared" si="0"/>
        <v/>
      </c>
      <c r="G206" s="211" t="str">
        <f t="shared" si="1"/>
        <v/>
      </c>
    </row>
    <row r="207" spans="1:7" x14ac:dyDescent="0.3">
      <c r="A207" s="148" t="s">
        <v>693</v>
      </c>
      <c r="B207" s="169"/>
      <c r="C207" s="212"/>
      <c r="D207" s="215"/>
      <c r="E207" s="164"/>
      <c r="F207" s="211" t="str">
        <f t="shared" si="0"/>
        <v/>
      </c>
      <c r="G207" s="211" t="str">
        <f t="shared" si="1"/>
        <v/>
      </c>
    </row>
    <row r="208" spans="1:7" x14ac:dyDescent="0.3">
      <c r="A208" s="148" t="s">
        <v>694</v>
      </c>
      <c r="B208" s="169"/>
      <c r="C208" s="212"/>
      <c r="D208" s="215"/>
      <c r="E208" s="164"/>
      <c r="F208" s="211" t="str">
        <f t="shared" si="0"/>
        <v/>
      </c>
      <c r="G208" s="211" t="str">
        <f t="shared" si="1"/>
        <v/>
      </c>
    </row>
    <row r="209" spans="1:7" x14ac:dyDescent="0.3">
      <c r="A209" s="148" t="s">
        <v>695</v>
      </c>
      <c r="B209" s="169"/>
      <c r="C209" s="212"/>
      <c r="D209" s="215"/>
      <c r="E209" s="164"/>
      <c r="F209" s="211" t="str">
        <f t="shared" si="0"/>
        <v/>
      </c>
      <c r="G209" s="211" t="str">
        <f t="shared" si="1"/>
        <v/>
      </c>
    </row>
    <row r="210" spans="1:7" x14ac:dyDescent="0.3">
      <c r="A210" s="148" t="s">
        <v>696</v>
      </c>
      <c r="B210" s="169"/>
      <c r="C210" s="212"/>
      <c r="D210" s="215"/>
      <c r="E210" s="164"/>
      <c r="F210" s="211" t="str">
        <f t="shared" si="0"/>
        <v/>
      </c>
      <c r="G210" s="211" t="str">
        <f t="shared" si="1"/>
        <v/>
      </c>
    </row>
    <row r="211" spans="1:7" x14ac:dyDescent="0.3">
      <c r="A211" s="148" t="s">
        <v>697</v>
      </c>
      <c r="B211" s="169"/>
      <c r="C211" s="212"/>
      <c r="D211" s="215"/>
      <c r="E211" s="164"/>
      <c r="F211" s="211" t="str">
        <f t="shared" si="0"/>
        <v/>
      </c>
      <c r="G211" s="211" t="str">
        <f t="shared" si="1"/>
        <v/>
      </c>
    </row>
    <row r="212" spans="1:7" x14ac:dyDescent="0.3">
      <c r="A212" s="148" t="s">
        <v>698</v>
      </c>
      <c r="B212" s="169"/>
      <c r="C212" s="212"/>
      <c r="D212" s="215"/>
      <c r="E212" s="164"/>
      <c r="F212" s="211" t="str">
        <f t="shared" si="0"/>
        <v/>
      </c>
      <c r="G212" s="211" t="str">
        <f t="shared" si="1"/>
        <v/>
      </c>
    </row>
    <row r="213" spans="1:7" x14ac:dyDescent="0.3">
      <c r="A213" s="148" t="s">
        <v>699</v>
      </c>
      <c r="B213" s="169"/>
      <c r="C213" s="212"/>
      <c r="D213" s="215"/>
      <c r="E213" s="164"/>
      <c r="F213" s="211" t="str">
        <f t="shared" si="0"/>
        <v/>
      </c>
      <c r="G213" s="211" t="str">
        <f t="shared" si="1"/>
        <v/>
      </c>
    </row>
    <row r="214" spans="1:7" x14ac:dyDescent="0.3">
      <c r="A214" s="148" t="s">
        <v>700</v>
      </c>
      <c r="B214" s="178" t="s">
        <v>146</v>
      </c>
      <c r="C214" s="218">
        <f>SUM(C190:C213)</f>
        <v>35934.723686920064</v>
      </c>
      <c r="D214" s="216">
        <f>SUM(D190:D213)</f>
        <v>123905</v>
      </c>
      <c r="E214" s="164"/>
      <c r="F214" s="638">
        <f>SUM(F190:F213)</f>
        <v>1</v>
      </c>
      <c r="G214" s="638">
        <f>SUM(G190:G213)</f>
        <v>1.0000000000000002</v>
      </c>
    </row>
    <row r="215" spans="1:7" ht="15" customHeight="1" x14ac:dyDescent="0.3">
      <c r="A215" s="159"/>
      <c r="B215" s="331" t="s">
        <v>701</v>
      </c>
      <c r="C215" s="159" t="s">
        <v>670</v>
      </c>
      <c r="D215" s="159" t="s">
        <v>671</v>
      </c>
      <c r="E215" s="166"/>
      <c r="F215" s="159" t="s">
        <v>498</v>
      </c>
      <c r="G215" s="159" t="s">
        <v>672</v>
      </c>
    </row>
    <row r="216" spans="1:7" x14ac:dyDescent="0.3">
      <c r="A216" s="148" t="s">
        <v>702</v>
      </c>
      <c r="B216" s="148" t="s">
        <v>703</v>
      </c>
      <c r="C216" s="273" t="s">
        <v>1226</v>
      </c>
      <c r="D216" s="273" t="s">
        <v>1226</v>
      </c>
      <c r="F216" s="214"/>
      <c r="G216" s="214"/>
    </row>
    <row r="217" spans="1:7" x14ac:dyDescent="0.3">
      <c r="F217" s="214"/>
      <c r="G217" s="214"/>
    </row>
    <row r="218" spans="1:7" x14ac:dyDescent="0.3">
      <c r="B218" s="169" t="s">
        <v>704</v>
      </c>
      <c r="F218" s="214"/>
      <c r="G218" s="214"/>
    </row>
    <row r="219" spans="1:7" x14ac:dyDescent="0.3">
      <c r="A219" s="148" t="s">
        <v>705</v>
      </c>
      <c r="B219" s="148" t="s">
        <v>706</v>
      </c>
      <c r="C219" s="273" t="s">
        <v>1226</v>
      </c>
      <c r="D219" s="273" t="s">
        <v>1226</v>
      </c>
      <c r="F219" s="211" t="str">
        <f t="shared" ref="F219:F233" si="2">IF($C$227=0,"",IF(C219="[for completion]","",C219/$C$227))</f>
        <v/>
      </c>
      <c r="G219" s="211" t="str">
        <f t="shared" ref="G219:G233" si="3">IF($D$227=0,"",IF(D219="[for completion]","",D219/$D$227))</f>
        <v/>
      </c>
    </row>
    <row r="220" spans="1:7" x14ac:dyDescent="0.3">
      <c r="A220" s="148" t="s">
        <v>707</v>
      </c>
      <c r="B220" s="148" t="s">
        <v>708</v>
      </c>
      <c r="C220" s="273" t="s">
        <v>1226</v>
      </c>
      <c r="D220" s="273" t="s">
        <v>1226</v>
      </c>
      <c r="F220" s="211" t="str">
        <f t="shared" si="2"/>
        <v/>
      </c>
      <c r="G220" s="211" t="str">
        <f t="shared" si="3"/>
        <v/>
      </c>
    </row>
    <row r="221" spans="1:7" x14ac:dyDescent="0.3">
      <c r="A221" s="148" t="s">
        <v>709</v>
      </c>
      <c r="B221" s="148" t="s">
        <v>710</v>
      </c>
      <c r="C221" s="273" t="s">
        <v>1226</v>
      </c>
      <c r="D221" s="273" t="s">
        <v>1226</v>
      </c>
      <c r="F221" s="211" t="str">
        <f t="shared" si="2"/>
        <v/>
      </c>
      <c r="G221" s="211" t="str">
        <f t="shared" si="3"/>
        <v/>
      </c>
    </row>
    <row r="222" spans="1:7" x14ac:dyDescent="0.3">
      <c r="A222" s="148" t="s">
        <v>711</v>
      </c>
      <c r="B222" s="148" t="s">
        <v>712</v>
      </c>
      <c r="C222" s="273" t="s">
        <v>1226</v>
      </c>
      <c r="D222" s="273" t="s">
        <v>1226</v>
      </c>
      <c r="F222" s="211" t="str">
        <f t="shared" si="2"/>
        <v/>
      </c>
      <c r="G222" s="211" t="str">
        <f t="shared" si="3"/>
        <v/>
      </c>
    </row>
    <row r="223" spans="1:7" x14ac:dyDescent="0.3">
      <c r="A223" s="148" t="s">
        <v>713</v>
      </c>
      <c r="B223" s="148" t="s">
        <v>714</v>
      </c>
      <c r="C223" s="273" t="s">
        <v>1226</v>
      </c>
      <c r="D223" s="273" t="s">
        <v>1226</v>
      </c>
      <c r="F223" s="211" t="str">
        <f t="shared" si="2"/>
        <v/>
      </c>
      <c r="G223" s="211" t="str">
        <f t="shared" si="3"/>
        <v/>
      </c>
    </row>
    <row r="224" spans="1:7" x14ac:dyDescent="0.3">
      <c r="A224" s="148" t="s">
        <v>715</v>
      </c>
      <c r="B224" s="148" t="s">
        <v>716</v>
      </c>
      <c r="C224" s="273" t="s">
        <v>1226</v>
      </c>
      <c r="D224" s="273" t="s">
        <v>1226</v>
      </c>
      <c r="F224" s="211" t="str">
        <f t="shared" si="2"/>
        <v/>
      </c>
      <c r="G224" s="211" t="str">
        <f t="shared" si="3"/>
        <v/>
      </c>
    </row>
    <row r="225" spans="1:7" x14ac:dyDescent="0.3">
      <c r="A225" s="148" t="s">
        <v>717</v>
      </c>
      <c r="B225" s="148" t="s">
        <v>718</v>
      </c>
      <c r="C225" s="273" t="s">
        <v>1226</v>
      </c>
      <c r="D225" s="273" t="s">
        <v>1226</v>
      </c>
      <c r="F225" s="211" t="str">
        <f t="shared" si="2"/>
        <v/>
      </c>
      <c r="G225" s="211" t="str">
        <f t="shared" si="3"/>
        <v/>
      </c>
    </row>
    <row r="226" spans="1:7" x14ac:dyDescent="0.3">
      <c r="A226" s="148" t="s">
        <v>719</v>
      </c>
      <c r="B226" s="148" t="s">
        <v>720</v>
      </c>
      <c r="C226" s="273" t="s">
        <v>1226</v>
      </c>
      <c r="D226" s="273" t="s">
        <v>1226</v>
      </c>
      <c r="F226" s="211" t="str">
        <f t="shared" si="2"/>
        <v/>
      </c>
      <c r="G226" s="211" t="str">
        <f t="shared" si="3"/>
        <v/>
      </c>
    </row>
    <row r="227" spans="1:7" x14ac:dyDescent="0.3">
      <c r="A227" s="148" t="s">
        <v>721</v>
      </c>
      <c r="B227" s="178" t="s">
        <v>146</v>
      </c>
      <c r="C227" s="212">
        <f>SUM(C219:C226)</f>
        <v>0</v>
      </c>
      <c r="D227" s="215">
        <f>SUM(D219:D226)</f>
        <v>0</v>
      </c>
      <c r="F227" s="182">
        <f>SUM(F219:F226)</f>
        <v>0</v>
      </c>
      <c r="G227" s="182">
        <f>SUM(G219:G226)</f>
        <v>0</v>
      </c>
    </row>
    <row r="228" spans="1:7" outlineLevel="1" x14ac:dyDescent="0.3">
      <c r="A228" s="148" t="s">
        <v>722</v>
      </c>
      <c r="B228" s="165"/>
      <c r="C228" s="212"/>
      <c r="D228" s="215"/>
      <c r="F228" s="211" t="str">
        <f t="shared" si="2"/>
        <v/>
      </c>
      <c r="G228" s="211" t="str">
        <f t="shared" si="3"/>
        <v/>
      </c>
    </row>
    <row r="229" spans="1:7" outlineLevel="1" x14ac:dyDescent="0.3">
      <c r="A229" s="148" t="s">
        <v>724</v>
      </c>
      <c r="B229" s="165"/>
      <c r="C229" s="212"/>
      <c r="D229" s="215"/>
      <c r="F229" s="211" t="str">
        <f t="shared" si="2"/>
        <v/>
      </c>
      <c r="G229" s="211" t="str">
        <f t="shared" si="3"/>
        <v/>
      </c>
    </row>
    <row r="230" spans="1:7" outlineLevel="1" x14ac:dyDescent="0.3">
      <c r="A230" s="148" t="s">
        <v>726</v>
      </c>
      <c r="B230" s="165"/>
      <c r="C230" s="212"/>
      <c r="D230" s="215"/>
      <c r="F230" s="211" t="str">
        <f t="shared" si="2"/>
        <v/>
      </c>
      <c r="G230" s="211" t="str">
        <f t="shared" si="3"/>
        <v/>
      </c>
    </row>
    <row r="231" spans="1:7" outlineLevel="1" x14ac:dyDescent="0.3">
      <c r="A231" s="148" t="s">
        <v>728</v>
      </c>
      <c r="B231" s="165"/>
      <c r="C231" s="212"/>
      <c r="D231" s="215"/>
      <c r="F231" s="211" t="str">
        <f t="shared" si="2"/>
        <v/>
      </c>
      <c r="G231" s="211" t="str">
        <f t="shared" si="3"/>
        <v/>
      </c>
    </row>
    <row r="232" spans="1:7" outlineLevel="1" x14ac:dyDescent="0.3">
      <c r="A232" s="148" t="s">
        <v>730</v>
      </c>
      <c r="B232" s="165"/>
      <c r="C232" s="212"/>
      <c r="D232" s="215"/>
      <c r="F232" s="211" t="str">
        <f t="shared" si="2"/>
        <v/>
      </c>
      <c r="G232" s="211" t="str">
        <f t="shared" si="3"/>
        <v/>
      </c>
    </row>
    <row r="233" spans="1:7" outlineLevel="1" x14ac:dyDescent="0.3">
      <c r="A233" s="148" t="s">
        <v>732</v>
      </c>
      <c r="B233" s="165"/>
      <c r="C233" s="212"/>
      <c r="D233" s="215"/>
      <c r="F233" s="211" t="str">
        <f t="shared" si="2"/>
        <v/>
      </c>
      <c r="G233" s="211" t="str">
        <f t="shared" si="3"/>
        <v/>
      </c>
    </row>
    <row r="234" spans="1:7" outlineLevel="1" x14ac:dyDescent="0.3">
      <c r="A234" s="148" t="s">
        <v>734</v>
      </c>
      <c r="B234" s="165"/>
      <c r="F234" s="211"/>
      <c r="G234" s="211"/>
    </row>
    <row r="235" spans="1:7" outlineLevel="1" x14ac:dyDescent="0.3">
      <c r="A235" s="148" t="s">
        <v>735</v>
      </c>
      <c r="B235" s="165"/>
      <c r="F235" s="211"/>
      <c r="G235" s="211"/>
    </row>
    <row r="236" spans="1:7" outlineLevel="1" x14ac:dyDescent="0.3">
      <c r="A236" s="148" t="s">
        <v>736</v>
      </c>
      <c r="B236" s="165"/>
      <c r="F236" s="211"/>
      <c r="G236" s="211"/>
    </row>
    <row r="237" spans="1:7" ht="15" customHeight="1" x14ac:dyDescent="0.3">
      <c r="A237" s="159"/>
      <c r="B237" s="331" t="s">
        <v>737</v>
      </c>
      <c r="C237" s="159" t="s">
        <v>670</v>
      </c>
      <c r="D237" s="159" t="s">
        <v>671</v>
      </c>
      <c r="E237" s="166"/>
      <c r="F237" s="159" t="s">
        <v>498</v>
      </c>
      <c r="G237" s="159" t="s">
        <v>672</v>
      </c>
    </row>
    <row r="238" spans="1:7" x14ac:dyDescent="0.3">
      <c r="A238" s="148" t="s">
        <v>738</v>
      </c>
      <c r="B238" s="148" t="s">
        <v>703</v>
      </c>
      <c r="C238" s="628">
        <v>0.46004267087221579</v>
      </c>
      <c r="D238" s="629">
        <v>123905</v>
      </c>
      <c r="F238" s="214"/>
      <c r="G238" s="214"/>
    </row>
    <row r="239" spans="1:7" x14ac:dyDescent="0.3">
      <c r="F239" s="214"/>
      <c r="G239" s="214"/>
    </row>
    <row r="240" spans="1:7" x14ac:dyDescent="0.3">
      <c r="B240" s="169" t="s">
        <v>704</v>
      </c>
      <c r="F240" s="214"/>
      <c r="G240" s="214"/>
    </row>
    <row r="241" spans="1:7" x14ac:dyDescent="0.3">
      <c r="A241" s="148" t="s">
        <v>739</v>
      </c>
      <c r="B241" s="148" t="s">
        <v>706</v>
      </c>
      <c r="C241" s="212">
        <v>12559.858923259988</v>
      </c>
      <c r="D241" s="215">
        <v>58804</v>
      </c>
      <c r="F241" s="235">
        <f>IF($C$249=0,"",IF(C241="[Mark as ND1 if not relevant]","",C241/$C$249))</f>
        <v>0.34951872825535774</v>
      </c>
      <c r="G241" s="235">
        <f>IF($D$249=0,"",IF(D241="[Mark as ND1 if not relevant]","",D241/$D$249))</f>
        <v>0.47458940317178483</v>
      </c>
    </row>
    <row r="242" spans="1:7" x14ac:dyDescent="0.3">
      <c r="A242" s="148" t="s">
        <v>740</v>
      </c>
      <c r="B242" s="148" t="s">
        <v>708</v>
      </c>
      <c r="C242" s="212">
        <v>7296.4482164600222</v>
      </c>
      <c r="D242" s="215">
        <v>22861</v>
      </c>
      <c r="F242" s="235">
        <f t="shared" ref="F242:F248" si="4">IF($C$249=0,"",IF(C242="[Mark as ND1 if not relevant]","",C242/$C$249))</f>
        <v>0.20304728874583955</v>
      </c>
      <c r="G242" s="235">
        <f t="shared" ref="G242:G248" si="5">IF($D$249=0,"",IF(D242="[Mark as ND1 if not relevant]","",D242/$D$249))</f>
        <v>0.18450425729389452</v>
      </c>
    </row>
    <row r="243" spans="1:7" x14ac:dyDescent="0.3">
      <c r="A243" s="148" t="s">
        <v>741</v>
      </c>
      <c r="B243" s="148" t="s">
        <v>710</v>
      </c>
      <c r="C243" s="212">
        <v>8720.0221675200446</v>
      </c>
      <c r="D243" s="215">
        <v>24170</v>
      </c>
      <c r="F243" s="235">
        <f t="shared" si="4"/>
        <v>0.2426628417542015</v>
      </c>
      <c r="G243" s="235">
        <f t="shared" si="5"/>
        <v>0.19506880271175497</v>
      </c>
    </row>
    <row r="244" spans="1:7" x14ac:dyDescent="0.3">
      <c r="A244" s="148" t="s">
        <v>742</v>
      </c>
      <c r="B244" s="148" t="s">
        <v>712</v>
      </c>
      <c r="C244" s="212">
        <v>6326.6302327700232</v>
      </c>
      <c r="D244" s="215">
        <v>15449</v>
      </c>
      <c r="F244" s="235">
        <f t="shared" si="4"/>
        <v>0.17605896424557341</v>
      </c>
      <c r="G244" s="235">
        <f t="shared" si="5"/>
        <v>0.12468423388886647</v>
      </c>
    </row>
    <row r="245" spans="1:7" x14ac:dyDescent="0.3">
      <c r="A245" s="148" t="s">
        <v>743</v>
      </c>
      <c r="B245" s="148" t="s">
        <v>714</v>
      </c>
      <c r="C245" s="212">
        <v>1031.7641469100022</v>
      </c>
      <c r="D245" s="215">
        <v>2621</v>
      </c>
      <c r="F245" s="235">
        <f t="shared" si="4"/>
        <v>2.8712176999027682E-2</v>
      </c>
      <c r="G245" s="235">
        <f t="shared" si="5"/>
        <v>2.1153302933699204E-2</v>
      </c>
    </row>
    <row r="246" spans="1:7" x14ac:dyDescent="0.3">
      <c r="A246" s="148" t="s">
        <v>744</v>
      </c>
      <c r="B246" s="148" t="s">
        <v>716</v>
      </c>
      <c r="C246" s="212">
        <v>0</v>
      </c>
      <c r="D246" s="215">
        <v>0</v>
      </c>
      <c r="F246" s="235">
        <f t="shared" si="4"/>
        <v>0</v>
      </c>
      <c r="G246" s="235">
        <f t="shared" si="5"/>
        <v>0</v>
      </c>
    </row>
    <row r="247" spans="1:7" x14ac:dyDescent="0.3">
      <c r="A247" s="148" t="s">
        <v>745</v>
      </c>
      <c r="B247" s="148" t="s">
        <v>718</v>
      </c>
      <c r="C247" s="212">
        <v>0</v>
      </c>
      <c r="D247" s="215">
        <v>0</v>
      </c>
      <c r="F247" s="235">
        <f t="shared" si="4"/>
        <v>0</v>
      </c>
      <c r="G247" s="235">
        <f t="shared" si="5"/>
        <v>0</v>
      </c>
    </row>
    <row r="248" spans="1:7" x14ac:dyDescent="0.3">
      <c r="A248" s="148" t="s">
        <v>746</v>
      </c>
      <c r="B248" s="148" t="s">
        <v>720</v>
      </c>
      <c r="C248" s="212">
        <v>0</v>
      </c>
      <c r="D248" s="215">
        <v>0</v>
      </c>
      <c r="F248" s="235">
        <f t="shared" si="4"/>
        <v>0</v>
      </c>
      <c r="G248" s="235">
        <f t="shared" si="5"/>
        <v>0</v>
      </c>
    </row>
    <row r="249" spans="1:7" x14ac:dyDescent="0.3">
      <c r="A249" s="148" t="s">
        <v>747</v>
      </c>
      <c r="B249" s="178" t="s">
        <v>146</v>
      </c>
      <c r="C249" s="212">
        <f>SUM(C241:C248)</f>
        <v>35934.723686920086</v>
      </c>
      <c r="D249" s="215">
        <f>SUM(D241:D248)</f>
        <v>123905</v>
      </c>
      <c r="F249" s="628">
        <f>SUM(F241:F248)</f>
        <v>0.99999999999999989</v>
      </c>
      <c r="G249" s="628">
        <f>SUM(G241:G248)</f>
        <v>1</v>
      </c>
    </row>
    <row r="250" spans="1:7" outlineLevel="1" x14ac:dyDescent="0.3">
      <c r="A250" s="148" t="s">
        <v>748</v>
      </c>
      <c r="B250" s="165"/>
      <c r="C250" s="212"/>
      <c r="D250" s="215"/>
      <c r="F250" s="211"/>
      <c r="G250" s="211"/>
    </row>
    <row r="251" spans="1:7" outlineLevel="1" x14ac:dyDescent="0.3">
      <c r="A251" s="148" t="s">
        <v>749</v>
      </c>
      <c r="B251" s="165"/>
      <c r="C251" s="212"/>
      <c r="D251" s="215"/>
      <c r="F251" s="211"/>
      <c r="G251" s="211"/>
    </row>
    <row r="252" spans="1:7" outlineLevel="1" x14ac:dyDescent="0.3">
      <c r="A252" s="148" t="s">
        <v>750</v>
      </c>
      <c r="B252" s="165"/>
      <c r="C252" s="212"/>
      <c r="D252" s="215"/>
      <c r="F252" s="211"/>
      <c r="G252" s="211"/>
    </row>
    <row r="253" spans="1:7" outlineLevel="1" x14ac:dyDescent="0.3">
      <c r="A253" s="148" t="s">
        <v>751</v>
      </c>
      <c r="B253" s="165"/>
      <c r="C253" s="212"/>
      <c r="D253" s="215"/>
      <c r="F253" s="211"/>
      <c r="G253" s="211"/>
    </row>
    <row r="254" spans="1:7" outlineLevel="1" x14ac:dyDescent="0.3">
      <c r="A254" s="148" t="s">
        <v>752</v>
      </c>
      <c r="B254" s="165"/>
      <c r="C254" s="212"/>
      <c r="D254" s="215"/>
      <c r="F254" s="211"/>
      <c r="G254" s="211"/>
    </row>
    <row r="255" spans="1:7" outlineLevel="1" x14ac:dyDescent="0.3">
      <c r="A255" s="148" t="s">
        <v>753</v>
      </c>
      <c r="B255" s="165"/>
      <c r="C255" s="212"/>
      <c r="D255" s="215"/>
      <c r="F255" s="211"/>
      <c r="G255" s="211"/>
    </row>
    <row r="256" spans="1:7" outlineLevel="1" x14ac:dyDescent="0.3">
      <c r="A256" s="148" t="s">
        <v>754</v>
      </c>
      <c r="B256" s="165"/>
      <c r="F256" s="162"/>
      <c r="G256" s="162"/>
    </row>
    <row r="257" spans="1:14" outlineLevel="1" x14ac:dyDescent="0.3">
      <c r="A257" s="148" t="s">
        <v>755</v>
      </c>
      <c r="B257" s="165"/>
      <c r="F257" s="162"/>
      <c r="G257" s="162"/>
    </row>
    <row r="258" spans="1:14" outlineLevel="1" x14ac:dyDescent="0.3">
      <c r="A258" s="148" t="s">
        <v>756</v>
      </c>
      <c r="B258" s="165"/>
      <c r="F258" s="162"/>
      <c r="G258" s="162"/>
    </row>
    <row r="259" spans="1:14" ht="15" customHeight="1" x14ac:dyDescent="0.3">
      <c r="A259" s="159"/>
      <c r="B259" s="331" t="s">
        <v>757</v>
      </c>
      <c r="C259" s="159" t="s">
        <v>498</v>
      </c>
      <c r="D259" s="159"/>
      <c r="E259" s="166"/>
      <c r="F259" s="159"/>
      <c r="G259" s="159"/>
    </row>
    <row r="260" spans="1:14" x14ac:dyDescent="0.3">
      <c r="A260" s="148" t="s">
        <v>758</v>
      </c>
      <c r="B260" s="148" t="s">
        <v>759</v>
      </c>
      <c r="C260" s="627">
        <v>0.7942394810225053</v>
      </c>
      <c r="E260" s="164"/>
      <c r="F260" s="164"/>
      <c r="G260" s="164"/>
    </row>
    <row r="261" spans="1:14" x14ac:dyDescent="0.3">
      <c r="A261" s="148" t="s">
        <v>760</v>
      </c>
      <c r="B261" s="148" t="s">
        <v>761</v>
      </c>
      <c r="C261" s="627">
        <v>0</v>
      </c>
      <c r="E261" s="164"/>
      <c r="F261" s="164"/>
    </row>
    <row r="262" spans="1:14" x14ac:dyDescent="0.3">
      <c r="A262" s="148" t="s">
        <v>762</v>
      </c>
      <c r="B262" s="148" t="s">
        <v>763</v>
      </c>
      <c r="C262" s="627">
        <v>0.20576051897527015</v>
      </c>
      <c r="E262" s="164"/>
      <c r="F262" s="164"/>
    </row>
    <row r="263" spans="1:14" s="271" customFormat="1" x14ac:dyDescent="0.3">
      <c r="A263" s="272" t="s">
        <v>764</v>
      </c>
      <c r="B263" s="272" t="s">
        <v>2495</v>
      </c>
      <c r="C263" s="627">
        <v>0</v>
      </c>
      <c r="D263" s="272"/>
      <c r="E263" s="237"/>
      <c r="F263" s="237"/>
      <c r="G263" s="270"/>
    </row>
    <row r="264" spans="1:14" x14ac:dyDescent="0.3">
      <c r="A264" s="272" t="s">
        <v>1409</v>
      </c>
      <c r="B264" s="169" t="s">
        <v>1401</v>
      </c>
      <c r="C264" s="627">
        <v>0</v>
      </c>
      <c r="D264" s="175"/>
      <c r="E264" s="175"/>
      <c r="F264" s="176"/>
      <c r="G264" s="176"/>
      <c r="H264" s="144"/>
      <c r="I264" s="148"/>
      <c r="J264" s="148"/>
      <c r="K264" s="148"/>
      <c r="L264" s="144"/>
      <c r="M264" s="144"/>
      <c r="N264" s="144"/>
    </row>
    <row r="265" spans="1:14" x14ac:dyDescent="0.3">
      <c r="A265" s="272" t="s">
        <v>2496</v>
      </c>
      <c r="B265" s="148" t="s">
        <v>144</v>
      </c>
      <c r="C265" s="627">
        <v>0</v>
      </c>
      <c r="E265" s="164"/>
      <c r="F265" s="164"/>
    </row>
    <row r="266" spans="1:14" outlineLevel="1" x14ac:dyDescent="0.3">
      <c r="A266" s="148" t="s">
        <v>765</v>
      </c>
      <c r="B266" s="165"/>
      <c r="C266" s="219"/>
      <c r="E266" s="164"/>
      <c r="F266" s="164"/>
    </row>
    <row r="267" spans="1:14" outlineLevel="1" x14ac:dyDescent="0.3">
      <c r="A267" s="272" t="s">
        <v>766</v>
      </c>
      <c r="B267" s="165"/>
      <c r="C267" s="182"/>
      <c r="E267" s="164"/>
      <c r="F267" s="164"/>
    </row>
    <row r="268" spans="1:14" outlineLevel="1" x14ac:dyDescent="0.3">
      <c r="A268" s="272" t="s">
        <v>768</v>
      </c>
      <c r="B268" s="165"/>
      <c r="C268" s="182"/>
      <c r="E268" s="164"/>
      <c r="F268" s="164"/>
    </row>
    <row r="269" spans="1:14" outlineLevel="1" x14ac:dyDescent="0.3">
      <c r="A269" s="272" t="s">
        <v>770</v>
      </c>
      <c r="B269" s="165"/>
      <c r="C269" s="182"/>
      <c r="E269" s="164"/>
      <c r="F269" s="164"/>
    </row>
    <row r="270" spans="1:14" outlineLevel="1" x14ac:dyDescent="0.3">
      <c r="A270" s="272" t="s">
        <v>772</v>
      </c>
      <c r="B270" s="165"/>
      <c r="C270" s="182"/>
      <c r="E270" s="164"/>
      <c r="F270" s="164"/>
    </row>
    <row r="271" spans="1:14" outlineLevel="1" x14ac:dyDescent="0.3">
      <c r="A271" s="272" t="s">
        <v>774</v>
      </c>
      <c r="B271" s="165"/>
      <c r="C271" s="182"/>
      <c r="E271" s="164"/>
      <c r="F271" s="164"/>
    </row>
    <row r="272" spans="1:14" outlineLevel="1" x14ac:dyDescent="0.3">
      <c r="A272" s="272" t="s">
        <v>775</v>
      </c>
      <c r="B272" s="165"/>
      <c r="C272" s="182"/>
      <c r="E272" s="164"/>
      <c r="F272" s="164"/>
    </row>
    <row r="273" spans="1:7" outlineLevel="1" x14ac:dyDescent="0.3">
      <c r="A273" s="272" t="s">
        <v>776</v>
      </c>
      <c r="B273" s="165"/>
      <c r="C273" s="182"/>
      <c r="E273" s="164"/>
      <c r="F273" s="164"/>
    </row>
    <row r="274" spans="1:7" outlineLevel="1" x14ac:dyDescent="0.3">
      <c r="A274" s="272" t="s">
        <v>777</v>
      </c>
      <c r="B274" s="165"/>
      <c r="C274" s="182"/>
      <c r="E274" s="164"/>
      <c r="F274" s="164"/>
    </row>
    <row r="275" spans="1:7" outlineLevel="1" x14ac:dyDescent="0.3">
      <c r="A275" s="272" t="s">
        <v>778</v>
      </c>
      <c r="B275" s="165"/>
      <c r="C275" s="182"/>
      <c r="E275" s="164"/>
      <c r="F275" s="164"/>
    </row>
    <row r="276" spans="1:7" ht="15" customHeight="1" x14ac:dyDescent="0.3">
      <c r="A276" s="159"/>
      <c r="B276" s="331" t="s">
        <v>779</v>
      </c>
      <c r="C276" s="159" t="s">
        <v>498</v>
      </c>
      <c r="D276" s="159"/>
      <c r="E276" s="166"/>
      <c r="F276" s="159"/>
      <c r="G276" s="161"/>
    </row>
    <row r="277" spans="1:7" x14ac:dyDescent="0.3">
      <c r="A277" s="148" t="s">
        <v>7</v>
      </c>
      <c r="B277" s="148" t="s">
        <v>1402</v>
      </c>
      <c r="C277" s="182">
        <v>1</v>
      </c>
      <c r="E277" s="144"/>
      <c r="F277" s="144"/>
    </row>
    <row r="278" spans="1:7" x14ac:dyDescent="0.3">
      <c r="A278" s="148" t="s">
        <v>780</v>
      </c>
      <c r="B278" s="148" t="s">
        <v>781</v>
      </c>
      <c r="C278" s="182">
        <v>0</v>
      </c>
      <c r="E278" s="144"/>
      <c r="F278" s="144"/>
    </row>
    <row r="279" spans="1:7" x14ac:dyDescent="0.3">
      <c r="A279" s="148" t="s">
        <v>782</v>
      </c>
      <c r="B279" s="148" t="s">
        <v>144</v>
      </c>
      <c r="C279" s="182">
        <v>0</v>
      </c>
      <c r="E279" s="144"/>
      <c r="F279" s="144"/>
    </row>
    <row r="280" spans="1:7" outlineLevel="1" x14ac:dyDescent="0.3">
      <c r="A280" s="148" t="s">
        <v>783</v>
      </c>
      <c r="C280" s="182"/>
      <c r="E280" s="144"/>
      <c r="F280" s="144"/>
    </row>
    <row r="281" spans="1:7" outlineLevel="1" x14ac:dyDescent="0.3">
      <c r="A281" s="148" t="s">
        <v>784</v>
      </c>
      <c r="C281" s="182"/>
      <c r="E281" s="144"/>
      <c r="F281" s="144"/>
    </row>
    <row r="282" spans="1:7" outlineLevel="1" x14ac:dyDescent="0.3">
      <c r="A282" s="148" t="s">
        <v>785</v>
      </c>
      <c r="C282" s="182"/>
      <c r="E282" s="144"/>
      <c r="F282" s="144"/>
    </row>
    <row r="283" spans="1:7" outlineLevel="1" x14ac:dyDescent="0.3">
      <c r="A283" s="148" t="s">
        <v>786</v>
      </c>
      <c r="C283" s="182"/>
      <c r="E283" s="144"/>
      <c r="F283" s="144"/>
    </row>
    <row r="284" spans="1:7" outlineLevel="1" x14ac:dyDescent="0.3">
      <c r="A284" s="148" t="s">
        <v>787</v>
      </c>
      <c r="C284" s="182"/>
      <c r="E284" s="144"/>
      <c r="F284" s="144"/>
    </row>
    <row r="285" spans="1:7" outlineLevel="1" x14ac:dyDescent="0.3">
      <c r="A285" s="148" t="s">
        <v>788</v>
      </c>
      <c r="C285" s="182"/>
      <c r="E285" s="144"/>
      <c r="F285" s="144"/>
    </row>
    <row r="286" spans="1:7" s="221" customFormat="1" x14ac:dyDescent="0.3">
      <c r="A286" s="159"/>
      <c r="B286" s="160" t="s">
        <v>2605</v>
      </c>
      <c r="C286" s="160" t="s">
        <v>111</v>
      </c>
      <c r="D286" s="160" t="s">
        <v>1658</v>
      </c>
      <c r="E286" s="160"/>
      <c r="F286" s="160" t="s">
        <v>498</v>
      </c>
      <c r="G286" s="160" t="s">
        <v>1928</v>
      </c>
    </row>
    <row r="287" spans="1:7" s="221" customFormat="1" x14ac:dyDescent="0.3">
      <c r="A287" s="631" t="s">
        <v>2028</v>
      </c>
      <c r="B287" s="260"/>
      <c r="C287" s="259"/>
      <c r="D287" s="259"/>
      <c r="E287" s="261"/>
      <c r="F287" s="251" t="str">
        <f>IF($C$305=0,"",IF(C287="[For completion]","",C287/$C$305))</f>
        <v/>
      </c>
      <c r="G287" s="251" t="str">
        <f>IF($D$305=0,"",IF(D287="[For completion]","",D287/$D$305))</f>
        <v/>
      </c>
    </row>
    <row r="288" spans="1:7" s="221" customFormat="1" x14ac:dyDescent="0.3">
      <c r="A288" s="631" t="s">
        <v>2029</v>
      </c>
      <c r="B288" s="260"/>
      <c r="C288" s="259"/>
      <c r="D288" s="259"/>
      <c r="E288" s="261"/>
      <c r="F288" s="251" t="str">
        <f t="shared" ref="F288:F304" si="6">IF($C$305=0,"",IF(C288="[For completion]","",C288/$C$305))</f>
        <v/>
      </c>
      <c r="G288" s="251" t="str">
        <f t="shared" ref="G288:G304" si="7">IF($D$305=0,"",IF(D288="[For completion]","",D288/$D$305))</f>
        <v/>
      </c>
    </row>
    <row r="289" spans="1:7" s="221" customFormat="1" x14ac:dyDescent="0.3">
      <c r="A289" s="631" t="s">
        <v>2030</v>
      </c>
      <c r="B289" s="260"/>
      <c r="C289" s="259"/>
      <c r="D289" s="259"/>
      <c r="E289" s="261"/>
      <c r="F289" s="251" t="str">
        <f t="shared" si="6"/>
        <v/>
      </c>
      <c r="G289" s="251" t="str">
        <f t="shared" si="7"/>
        <v/>
      </c>
    </row>
    <row r="290" spans="1:7" s="221" customFormat="1" x14ac:dyDescent="0.3">
      <c r="A290" s="631" t="s">
        <v>2031</v>
      </c>
      <c r="B290" s="260"/>
      <c r="C290" s="259"/>
      <c r="D290" s="259"/>
      <c r="E290" s="261"/>
      <c r="F290" s="251" t="str">
        <f t="shared" si="6"/>
        <v/>
      </c>
      <c r="G290" s="251" t="str">
        <f t="shared" si="7"/>
        <v/>
      </c>
    </row>
    <row r="291" spans="1:7" s="221" customFormat="1" x14ac:dyDescent="0.3">
      <c r="A291" s="631" t="s">
        <v>2032</v>
      </c>
      <c r="B291" s="260"/>
      <c r="C291" s="259"/>
      <c r="D291" s="259"/>
      <c r="E291" s="261"/>
      <c r="F291" s="251" t="str">
        <f t="shared" si="6"/>
        <v/>
      </c>
      <c r="G291" s="251" t="str">
        <f t="shared" si="7"/>
        <v/>
      </c>
    </row>
    <row r="292" spans="1:7" s="221" customFormat="1" x14ac:dyDescent="0.3">
      <c r="A292" s="631" t="s">
        <v>2033</v>
      </c>
      <c r="B292" s="260"/>
      <c r="C292" s="259"/>
      <c r="D292" s="259"/>
      <c r="E292" s="261"/>
      <c r="F292" s="251" t="str">
        <f t="shared" si="6"/>
        <v/>
      </c>
      <c r="G292" s="251" t="str">
        <f t="shared" si="7"/>
        <v/>
      </c>
    </row>
    <row r="293" spans="1:7" s="221" customFormat="1" x14ac:dyDescent="0.3">
      <c r="A293" s="631" t="s">
        <v>2034</v>
      </c>
      <c r="B293" s="260"/>
      <c r="C293" s="259"/>
      <c r="D293" s="259"/>
      <c r="E293" s="261"/>
      <c r="F293" s="251" t="str">
        <f t="shared" si="6"/>
        <v/>
      </c>
      <c r="G293" s="251" t="str">
        <f t="shared" si="7"/>
        <v/>
      </c>
    </row>
    <row r="294" spans="1:7" s="221" customFormat="1" x14ac:dyDescent="0.3">
      <c r="A294" s="631" t="s">
        <v>2035</v>
      </c>
      <c r="B294" s="260"/>
      <c r="C294" s="259"/>
      <c r="D294" s="259"/>
      <c r="E294" s="261"/>
      <c r="F294" s="251" t="str">
        <f t="shared" si="6"/>
        <v/>
      </c>
      <c r="G294" s="251" t="str">
        <f t="shared" si="7"/>
        <v/>
      </c>
    </row>
    <row r="295" spans="1:7" s="221" customFormat="1" x14ac:dyDescent="0.3">
      <c r="A295" s="631" t="s">
        <v>2036</v>
      </c>
      <c r="B295" s="260"/>
      <c r="C295" s="259"/>
      <c r="D295" s="259"/>
      <c r="E295" s="261"/>
      <c r="F295" s="251" t="str">
        <f t="shared" si="6"/>
        <v/>
      </c>
      <c r="G295" s="251" t="str">
        <f t="shared" si="7"/>
        <v/>
      </c>
    </row>
    <row r="296" spans="1:7" s="221" customFormat="1" x14ac:dyDescent="0.3">
      <c r="A296" s="631" t="s">
        <v>2037</v>
      </c>
      <c r="B296" s="260"/>
      <c r="C296" s="259"/>
      <c r="D296" s="259"/>
      <c r="E296" s="261"/>
      <c r="F296" s="251" t="str">
        <f t="shared" si="6"/>
        <v/>
      </c>
      <c r="G296" s="251" t="str">
        <f t="shared" si="7"/>
        <v/>
      </c>
    </row>
    <row r="297" spans="1:7" s="221" customFormat="1" x14ac:dyDescent="0.3">
      <c r="A297" s="631" t="s">
        <v>2038</v>
      </c>
      <c r="B297" s="260"/>
      <c r="C297" s="259"/>
      <c r="D297" s="259"/>
      <c r="E297" s="261"/>
      <c r="F297" s="251" t="str">
        <f t="shared" si="6"/>
        <v/>
      </c>
      <c r="G297" s="251" t="str">
        <f t="shared" si="7"/>
        <v/>
      </c>
    </row>
    <row r="298" spans="1:7" s="221" customFormat="1" x14ac:dyDescent="0.3">
      <c r="A298" s="631" t="s">
        <v>2039</v>
      </c>
      <c r="B298" s="260"/>
      <c r="C298" s="259"/>
      <c r="D298" s="259"/>
      <c r="E298" s="261"/>
      <c r="F298" s="251" t="str">
        <f t="shared" si="6"/>
        <v/>
      </c>
      <c r="G298" s="251" t="str">
        <f t="shared" si="7"/>
        <v/>
      </c>
    </row>
    <row r="299" spans="1:7" s="221" customFormat="1" x14ac:dyDescent="0.3">
      <c r="A299" s="631" t="s">
        <v>2040</v>
      </c>
      <c r="B299" s="260"/>
      <c r="C299" s="259"/>
      <c r="D299" s="259"/>
      <c r="E299" s="261"/>
      <c r="F299" s="251" t="str">
        <f t="shared" si="6"/>
        <v/>
      </c>
      <c r="G299" s="251" t="str">
        <f t="shared" si="7"/>
        <v/>
      </c>
    </row>
    <row r="300" spans="1:7" s="221" customFormat="1" x14ac:dyDescent="0.3">
      <c r="A300" s="631" t="s">
        <v>2041</v>
      </c>
      <c r="B300" s="260"/>
      <c r="C300" s="259"/>
      <c r="D300" s="259"/>
      <c r="E300" s="261"/>
      <c r="F300" s="251" t="str">
        <f t="shared" si="6"/>
        <v/>
      </c>
      <c r="G300" s="251" t="str">
        <f t="shared" si="7"/>
        <v/>
      </c>
    </row>
    <row r="301" spans="1:7" s="221" customFormat="1" x14ac:dyDescent="0.3">
      <c r="A301" s="631" t="s">
        <v>2042</v>
      </c>
      <c r="B301" s="260"/>
      <c r="C301" s="259"/>
      <c r="D301" s="259"/>
      <c r="E301" s="261"/>
      <c r="F301" s="251" t="str">
        <f t="shared" si="6"/>
        <v/>
      </c>
      <c r="G301" s="251" t="str">
        <f t="shared" si="7"/>
        <v/>
      </c>
    </row>
    <row r="302" spans="1:7" s="221" customFormat="1" x14ac:dyDescent="0.3">
      <c r="A302" s="631" t="s">
        <v>2043</v>
      </c>
      <c r="B302" s="260"/>
      <c r="C302" s="259"/>
      <c r="D302" s="259"/>
      <c r="E302" s="261"/>
      <c r="F302" s="251" t="str">
        <f t="shared" si="6"/>
        <v/>
      </c>
      <c r="G302" s="251" t="str">
        <f t="shared" si="7"/>
        <v/>
      </c>
    </row>
    <row r="303" spans="1:7" s="221" customFormat="1" x14ac:dyDescent="0.3">
      <c r="A303" s="631" t="s">
        <v>2044</v>
      </c>
      <c r="B303" s="260"/>
      <c r="C303" s="259"/>
      <c r="D303" s="259"/>
      <c r="E303" s="261"/>
      <c r="F303" s="251" t="str">
        <f t="shared" si="6"/>
        <v/>
      </c>
      <c r="G303" s="251" t="str">
        <f t="shared" si="7"/>
        <v/>
      </c>
    </row>
    <row r="304" spans="1:7" s="221" customFormat="1" x14ac:dyDescent="0.3">
      <c r="A304" s="631" t="s">
        <v>2045</v>
      </c>
      <c r="B304" s="260"/>
      <c r="C304" s="259"/>
      <c r="D304" s="259"/>
      <c r="E304" s="261"/>
      <c r="F304" s="251" t="str">
        <f t="shared" si="6"/>
        <v/>
      </c>
      <c r="G304" s="251" t="str">
        <f t="shared" si="7"/>
        <v/>
      </c>
    </row>
    <row r="305" spans="1:7" s="221" customFormat="1" x14ac:dyDescent="0.3">
      <c r="A305" s="631" t="s">
        <v>2046</v>
      </c>
      <c r="B305" s="260" t="s">
        <v>146</v>
      </c>
      <c r="C305" s="259">
        <f>SUM(C287:C304)</f>
        <v>0</v>
      </c>
      <c r="D305" s="259">
        <f>SUM(D287:D304)</f>
        <v>0</v>
      </c>
      <c r="E305" s="261"/>
      <c r="F305" s="305">
        <f>SUM(F287:F304)</f>
        <v>0</v>
      </c>
      <c r="G305" s="305">
        <f>SUM(G287:G304)</f>
        <v>0</v>
      </c>
    </row>
    <row r="306" spans="1:7" s="221" customFormat="1" x14ac:dyDescent="0.3">
      <c r="A306" s="631" t="s">
        <v>2047</v>
      </c>
      <c r="B306" s="260"/>
      <c r="C306" s="259"/>
      <c r="D306" s="259"/>
      <c r="E306" s="261"/>
      <c r="F306" s="261"/>
      <c r="G306" s="261"/>
    </row>
    <row r="307" spans="1:7" s="221" customFormat="1" x14ac:dyDescent="0.3">
      <c r="A307" s="631" t="s">
        <v>2048</v>
      </c>
      <c r="B307" s="260"/>
      <c r="C307" s="259"/>
      <c r="D307" s="259"/>
      <c r="E307" s="261"/>
      <c r="F307" s="261"/>
      <c r="G307" s="261"/>
    </row>
    <row r="308" spans="1:7" s="221" customFormat="1" x14ac:dyDescent="0.3">
      <c r="A308" s="631" t="s">
        <v>2049</v>
      </c>
      <c r="B308" s="260"/>
      <c r="C308" s="259"/>
      <c r="D308" s="259"/>
      <c r="E308" s="261"/>
      <c r="F308" s="261"/>
      <c r="G308" s="261"/>
    </row>
    <row r="309" spans="1:7" s="266" customFormat="1" x14ac:dyDescent="0.3">
      <c r="A309" s="159"/>
      <c r="B309" s="160" t="s">
        <v>2606</v>
      </c>
      <c r="C309" s="160" t="s">
        <v>111</v>
      </c>
      <c r="D309" s="160" t="s">
        <v>1658</v>
      </c>
      <c r="E309" s="160"/>
      <c r="F309" s="160" t="s">
        <v>498</v>
      </c>
      <c r="G309" s="160" t="s">
        <v>1928</v>
      </c>
    </row>
    <row r="310" spans="1:7" s="266" customFormat="1" x14ac:dyDescent="0.3">
      <c r="A310" s="631" t="s">
        <v>2050</v>
      </c>
      <c r="B310" s="278"/>
      <c r="C310" s="276"/>
      <c r="D310" s="276"/>
      <c r="E310" s="279"/>
      <c r="F310" s="251" t="str">
        <f>IF($C$328=0,"",IF(C310="[For completion]","",C310/$C$328))</f>
        <v/>
      </c>
      <c r="G310" s="251" t="str">
        <f>IF($D$328=0,"",IF(D310="[For completion]","",D310/$D$328))</f>
        <v/>
      </c>
    </row>
    <row r="311" spans="1:7" s="266" customFormat="1" x14ac:dyDescent="0.3">
      <c r="A311" s="631" t="s">
        <v>2051</v>
      </c>
      <c r="B311" s="278"/>
      <c r="C311" s="276"/>
      <c r="D311" s="276"/>
      <c r="E311" s="279"/>
      <c r="F311" s="279"/>
      <c r="G311" s="279"/>
    </row>
    <row r="312" spans="1:7" s="266" customFormat="1" x14ac:dyDescent="0.3">
      <c r="A312" s="631" t="s">
        <v>2052</v>
      </c>
      <c r="B312" s="278"/>
      <c r="C312" s="276"/>
      <c r="D312" s="276"/>
      <c r="E312" s="279"/>
      <c r="F312" s="279"/>
      <c r="G312" s="279"/>
    </row>
    <row r="313" spans="1:7" s="266" customFormat="1" x14ac:dyDescent="0.3">
      <c r="A313" s="631" t="s">
        <v>2053</v>
      </c>
      <c r="B313" s="278"/>
      <c r="C313" s="276"/>
      <c r="D313" s="276"/>
      <c r="E313" s="279"/>
      <c r="F313" s="279"/>
      <c r="G313" s="279"/>
    </row>
    <row r="314" spans="1:7" s="266" customFormat="1" x14ac:dyDescent="0.3">
      <c r="A314" s="631" t="s">
        <v>2054</v>
      </c>
      <c r="B314" s="278"/>
      <c r="C314" s="276"/>
      <c r="D314" s="276"/>
      <c r="E314" s="279"/>
      <c r="F314" s="279"/>
      <c r="G314" s="279"/>
    </row>
    <row r="315" spans="1:7" s="266" customFormat="1" x14ac:dyDescent="0.3">
      <c r="A315" s="631" t="s">
        <v>2055</v>
      </c>
      <c r="B315" s="278"/>
      <c r="C315" s="276"/>
      <c r="D315" s="276"/>
      <c r="E315" s="279"/>
      <c r="F315" s="279"/>
      <c r="G315" s="279"/>
    </row>
    <row r="316" spans="1:7" s="266" customFormat="1" x14ac:dyDescent="0.3">
      <c r="A316" s="631" t="s">
        <v>2056</v>
      </c>
      <c r="B316" s="278"/>
      <c r="C316" s="276"/>
      <c r="D316" s="276"/>
      <c r="E316" s="279"/>
      <c r="F316" s="279"/>
      <c r="G316" s="279"/>
    </row>
    <row r="317" spans="1:7" s="266" customFormat="1" x14ac:dyDescent="0.3">
      <c r="A317" s="631" t="s">
        <v>2057</v>
      </c>
      <c r="B317" s="278"/>
      <c r="C317" s="276"/>
      <c r="D317" s="276"/>
      <c r="E317" s="279"/>
      <c r="F317" s="279"/>
      <c r="G317" s="279"/>
    </row>
    <row r="318" spans="1:7" s="266" customFormat="1" x14ac:dyDescent="0.3">
      <c r="A318" s="631" t="s">
        <v>2058</v>
      </c>
      <c r="B318" s="278"/>
      <c r="C318" s="276"/>
      <c r="D318" s="276"/>
      <c r="E318" s="279"/>
      <c r="F318" s="279"/>
      <c r="G318" s="279"/>
    </row>
    <row r="319" spans="1:7" s="266" customFormat="1" x14ac:dyDescent="0.3">
      <c r="A319" s="631" t="s">
        <v>2059</v>
      </c>
      <c r="B319" s="278"/>
      <c r="C319" s="276"/>
      <c r="D319" s="276"/>
      <c r="E319" s="279"/>
      <c r="F319" s="279"/>
      <c r="G319" s="279"/>
    </row>
    <row r="320" spans="1:7" s="266" customFormat="1" x14ac:dyDescent="0.3">
      <c r="A320" s="631" t="s">
        <v>2207</v>
      </c>
      <c r="B320" s="278"/>
      <c r="C320" s="276"/>
      <c r="D320" s="276"/>
      <c r="E320" s="279"/>
      <c r="F320" s="279"/>
      <c r="G320" s="279"/>
    </row>
    <row r="321" spans="1:7" s="266" customFormat="1" x14ac:dyDescent="0.3">
      <c r="A321" s="631" t="s">
        <v>2252</v>
      </c>
      <c r="B321" s="278"/>
      <c r="C321" s="276"/>
      <c r="D321" s="276"/>
      <c r="E321" s="279"/>
      <c r="F321" s="279"/>
      <c r="G321" s="279"/>
    </row>
    <row r="322" spans="1:7" s="266" customFormat="1" x14ac:dyDescent="0.3">
      <c r="A322" s="631" t="s">
        <v>2253</v>
      </c>
      <c r="B322" s="278"/>
      <c r="C322" s="276"/>
      <c r="D322" s="276"/>
      <c r="E322" s="279"/>
      <c r="F322" s="279"/>
      <c r="G322" s="279"/>
    </row>
    <row r="323" spans="1:7" s="266" customFormat="1" x14ac:dyDescent="0.3">
      <c r="A323" s="631" t="s">
        <v>2254</v>
      </c>
      <c r="B323" s="278"/>
      <c r="C323" s="276"/>
      <c r="D323" s="276"/>
      <c r="E323" s="279"/>
      <c r="F323" s="279"/>
      <c r="G323" s="279"/>
    </row>
    <row r="324" spans="1:7" s="266" customFormat="1" x14ac:dyDescent="0.3">
      <c r="A324" s="631" t="s">
        <v>2255</v>
      </c>
      <c r="B324" s="278"/>
      <c r="C324" s="276"/>
      <c r="D324" s="276"/>
      <c r="E324" s="279"/>
      <c r="F324" s="279"/>
      <c r="G324" s="279"/>
    </row>
    <row r="325" spans="1:7" s="266" customFormat="1" x14ac:dyDescent="0.3">
      <c r="A325" s="631" t="s">
        <v>2256</v>
      </c>
      <c r="B325" s="278"/>
      <c r="C325" s="276"/>
      <c r="D325" s="276"/>
      <c r="E325" s="279"/>
      <c r="F325" s="279"/>
      <c r="G325" s="279"/>
    </row>
    <row r="326" spans="1:7" s="266" customFormat="1" x14ac:dyDescent="0.3">
      <c r="A326" s="631" t="s">
        <v>2257</v>
      </c>
      <c r="B326" s="278"/>
      <c r="C326" s="276"/>
      <c r="D326" s="276"/>
      <c r="E326" s="279"/>
      <c r="F326" s="279"/>
      <c r="G326" s="279"/>
    </row>
    <row r="327" spans="1:7" s="266" customFormat="1" x14ac:dyDescent="0.3">
      <c r="A327" s="631" t="s">
        <v>2258</v>
      </c>
      <c r="B327" s="278"/>
      <c r="C327" s="276"/>
      <c r="D327" s="276"/>
      <c r="E327" s="279"/>
      <c r="F327" s="279"/>
      <c r="G327" s="279"/>
    </row>
    <row r="328" spans="1:7" s="266" customFormat="1" x14ac:dyDescent="0.3">
      <c r="A328" s="631" t="s">
        <v>2259</v>
      </c>
      <c r="B328" s="278" t="s">
        <v>146</v>
      </c>
      <c r="C328" s="276">
        <f>SUM(C310:C327)</f>
        <v>0</v>
      </c>
      <c r="D328" s="276">
        <f>SUM(D310:D327)</f>
        <v>0</v>
      </c>
      <c r="E328" s="279"/>
      <c r="F328" s="305">
        <f>SUM(F310:F327)</f>
        <v>0</v>
      </c>
      <c r="G328" s="305">
        <f>SUM(G310:G327)</f>
        <v>0</v>
      </c>
    </row>
    <row r="329" spans="1:7" s="266" customFormat="1" x14ac:dyDescent="0.3">
      <c r="A329" s="631" t="s">
        <v>2060</v>
      </c>
      <c r="B329" s="278"/>
      <c r="C329" s="276"/>
      <c r="D329" s="276"/>
      <c r="E329" s="279"/>
      <c r="F329" s="279"/>
      <c r="G329" s="279"/>
    </row>
    <row r="330" spans="1:7" s="266" customFormat="1" x14ac:dyDescent="0.3">
      <c r="A330" s="631" t="s">
        <v>2260</v>
      </c>
      <c r="B330" s="278"/>
      <c r="C330" s="276"/>
      <c r="D330" s="276"/>
      <c r="E330" s="279"/>
      <c r="F330" s="279"/>
      <c r="G330" s="279"/>
    </row>
    <row r="331" spans="1:7" s="266" customFormat="1" x14ac:dyDescent="0.3">
      <c r="A331" s="631" t="s">
        <v>2261</v>
      </c>
      <c r="B331" s="278"/>
      <c r="C331" s="276"/>
      <c r="D331" s="276"/>
      <c r="E331" s="279"/>
      <c r="F331" s="279"/>
      <c r="G331" s="279"/>
    </row>
    <row r="332" spans="1:7" s="221" customFormat="1" x14ac:dyDescent="0.3">
      <c r="A332" s="159"/>
      <c r="B332" s="160" t="s">
        <v>2607</v>
      </c>
      <c r="C332" s="160" t="s">
        <v>111</v>
      </c>
      <c r="D332" s="160" t="s">
        <v>1658</v>
      </c>
      <c r="E332" s="160"/>
      <c r="F332" s="160" t="s">
        <v>498</v>
      </c>
      <c r="G332" s="160" t="s">
        <v>1928</v>
      </c>
    </row>
    <row r="333" spans="1:7" s="221" customFormat="1" x14ac:dyDescent="0.3">
      <c r="A333" s="631" t="s">
        <v>2262</v>
      </c>
      <c r="B333" s="260" t="s">
        <v>1649</v>
      </c>
      <c r="C333" s="259"/>
      <c r="D333" s="259"/>
      <c r="E333" s="261"/>
      <c r="F333" s="251" t="str">
        <f>IF($C$343=0,"",IF(C333="[For completion]","",C333/$C$343))</f>
        <v/>
      </c>
      <c r="G333" s="251" t="str">
        <f>IF($D$343=0,"",IF(D333="[For completion]","",D333/$D$343))</f>
        <v/>
      </c>
    </row>
    <row r="334" spans="1:7" s="221" customFormat="1" x14ac:dyDescent="0.3">
      <c r="A334" s="631" t="s">
        <v>2263</v>
      </c>
      <c r="B334" s="260" t="s">
        <v>1650</v>
      </c>
      <c r="C334" s="259"/>
      <c r="D334" s="259"/>
      <c r="E334" s="261"/>
      <c r="F334" s="251" t="str">
        <f t="shared" ref="F334:F342" si="8">IF($C$343=0,"",IF(C334="[For completion]","",C334/$C$343))</f>
        <v/>
      </c>
      <c r="G334" s="251" t="str">
        <f t="shared" ref="G334:G342" si="9">IF($D$343=0,"",IF(D334="[For completion]","",D334/$D$343))</f>
        <v/>
      </c>
    </row>
    <row r="335" spans="1:7" s="221" customFormat="1" x14ac:dyDescent="0.3">
      <c r="A335" s="631" t="s">
        <v>2264</v>
      </c>
      <c r="B335" s="260" t="s">
        <v>1651</v>
      </c>
      <c r="C335" s="259"/>
      <c r="D335" s="259"/>
      <c r="E335" s="261"/>
      <c r="F335" s="251" t="str">
        <f t="shared" si="8"/>
        <v/>
      </c>
      <c r="G335" s="251" t="str">
        <f t="shared" si="9"/>
        <v/>
      </c>
    </row>
    <row r="336" spans="1:7" s="221" customFormat="1" x14ac:dyDescent="0.3">
      <c r="A336" s="631" t="s">
        <v>2265</v>
      </c>
      <c r="B336" s="260" t="s">
        <v>1652</v>
      </c>
      <c r="C336" s="259"/>
      <c r="D336" s="259"/>
      <c r="E336" s="261"/>
      <c r="F336" s="251" t="str">
        <f t="shared" si="8"/>
        <v/>
      </c>
      <c r="G336" s="251" t="str">
        <f t="shared" si="9"/>
        <v/>
      </c>
    </row>
    <row r="337" spans="1:7" s="221" customFormat="1" x14ac:dyDescent="0.3">
      <c r="A337" s="631" t="s">
        <v>2266</v>
      </c>
      <c r="B337" s="260" t="s">
        <v>1653</v>
      </c>
      <c r="C337" s="259"/>
      <c r="D337" s="259"/>
      <c r="E337" s="261"/>
      <c r="F337" s="251" t="str">
        <f t="shared" si="8"/>
        <v/>
      </c>
      <c r="G337" s="251" t="str">
        <f t="shared" si="9"/>
        <v/>
      </c>
    </row>
    <row r="338" spans="1:7" s="221" customFormat="1" x14ac:dyDescent="0.3">
      <c r="A338" s="631" t="s">
        <v>2267</v>
      </c>
      <c r="B338" s="260" t="s">
        <v>1654</v>
      </c>
      <c r="C338" s="259"/>
      <c r="D338" s="259"/>
      <c r="E338" s="261"/>
      <c r="F338" s="251" t="str">
        <f t="shared" si="8"/>
        <v/>
      </c>
      <c r="G338" s="251" t="str">
        <f t="shared" si="9"/>
        <v/>
      </c>
    </row>
    <row r="339" spans="1:7" s="221" customFormat="1" x14ac:dyDescent="0.3">
      <c r="A339" s="631" t="s">
        <v>2268</v>
      </c>
      <c r="B339" s="260" t="s">
        <v>1655</v>
      </c>
      <c r="C339" s="259"/>
      <c r="D339" s="259"/>
      <c r="E339" s="261"/>
      <c r="F339" s="251" t="str">
        <f t="shared" si="8"/>
        <v/>
      </c>
      <c r="G339" s="251" t="str">
        <f t="shared" si="9"/>
        <v/>
      </c>
    </row>
    <row r="340" spans="1:7" s="221" customFormat="1" x14ac:dyDescent="0.3">
      <c r="A340" s="631" t="s">
        <v>2269</v>
      </c>
      <c r="B340" s="260" t="s">
        <v>1656</v>
      </c>
      <c r="C340" s="259"/>
      <c r="D340" s="259"/>
      <c r="E340" s="261"/>
      <c r="F340" s="251" t="str">
        <f t="shared" si="8"/>
        <v/>
      </c>
      <c r="G340" s="251" t="str">
        <f t="shared" si="9"/>
        <v/>
      </c>
    </row>
    <row r="341" spans="1:7" s="221" customFormat="1" x14ac:dyDescent="0.3">
      <c r="A341" s="631" t="s">
        <v>2270</v>
      </c>
      <c r="B341" s="260" t="s">
        <v>1657</v>
      </c>
      <c r="C341" s="259"/>
      <c r="D341" s="259"/>
      <c r="E341" s="261"/>
      <c r="F341" s="251" t="str">
        <f t="shared" si="8"/>
        <v/>
      </c>
      <c r="G341" s="251" t="str">
        <f t="shared" si="9"/>
        <v/>
      </c>
    </row>
    <row r="342" spans="1:7" s="221" customFormat="1" x14ac:dyDescent="0.3">
      <c r="A342" s="631" t="s">
        <v>2271</v>
      </c>
      <c r="B342" s="276" t="s">
        <v>2085</v>
      </c>
      <c r="C342" s="276"/>
      <c r="D342" s="276"/>
      <c r="F342" s="251" t="str">
        <f t="shared" si="8"/>
        <v/>
      </c>
      <c r="G342" s="251" t="str">
        <f t="shared" si="9"/>
        <v/>
      </c>
    </row>
    <row r="343" spans="1:7" s="221" customFormat="1" x14ac:dyDescent="0.3">
      <c r="A343" s="631" t="s">
        <v>2272</v>
      </c>
      <c r="B343" s="260" t="s">
        <v>146</v>
      </c>
      <c r="C343" s="259">
        <f>SUM(C333:C341)</f>
        <v>0</v>
      </c>
      <c r="D343" s="259">
        <f>SUM(D333:D341)</f>
        <v>0</v>
      </c>
      <c r="E343" s="261"/>
      <c r="F343" s="305">
        <f>SUM(F333:F342)</f>
        <v>0</v>
      </c>
      <c r="G343" s="305">
        <f>SUM(G333:G342)</f>
        <v>0</v>
      </c>
    </row>
    <row r="344" spans="1:7" s="221" customFormat="1" x14ac:dyDescent="0.3">
      <c r="A344" s="631" t="s">
        <v>2273</v>
      </c>
      <c r="B344" s="260"/>
      <c r="C344" s="259"/>
      <c r="D344" s="259"/>
      <c r="E344" s="261"/>
      <c r="F344" s="261"/>
      <c r="G344" s="261"/>
    </row>
    <row r="345" spans="1:7" s="221" customFormat="1" x14ac:dyDescent="0.3">
      <c r="A345" s="159"/>
      <c r="B345" s="160" t="s">
        <v>2608</v>
      </c>
      <c r="C345" s="160" t="s">
        <v>111</v>
      </c>
      <c r="D345" s="160" t="s">
        <v>1658</v>
      </c>
      <c r="E345" s="160"/>
      <c r="F345" s="160" t="s">
        <v>498</v>
      </c>
      <c r="G345" s="160" t="s">
        <v>1928</v>
      </c>
    </row>
    <row r="346" spans="1:7" s="221" customFormat="1" x14ac:dyDescent="0.3">
      <c r="A346" s="631" t="s">
        <v>2110</v>
      </c>
      <c r="B346" s="278" t="s">
        <v>2073</v>
      </c>
      <c r="C346" s="276"/>
      <c r="D346" s="276"/>
      <c r="E346" s="279"/>
      <c r="F346" s="251" t="str">
        <f>IF($C$353=0,"",IF(C346="[For completion]","",C346/$C$353))</f>
        <v/>
      </c>
      <c r="G346" s="251" t="str">
        <f>IF($D$353=0,"",IF(D346="[For completion]","",D346/$D$353))</f>
        <v/>
      </c>
    </row>
    <row r="347" spans="1:7" s="221" customFormat="1" x14ac:dyDescent="0.3">
      <c r="A347" s="631" t="s">
        <v>2111</v>
      </c>
      <c r="B347" s="274" t="s">
        <v>2074</v>
      </c>
      <c r="C347" s="276"/>
      <c r="D347" s="276"/>
      <c r="E347" s="279"/>
      <c r="F347" s="251" t="str">
        <f t="shared" ref="F347:F352" si="10">IF($C$353=0,"",IF(C347="[For completion]","",C347/$C$353))</f>
        <v/>
      </c>
      <c r="G347" s="251" t="str">
        <f t="shared" ref="G347:G352" si="11">IF($D$353=0,"",IF(D347="[For completion]","",D347/$D$353))</f>
        <v/>
      </c>
    </row>
    <row r="348" spans="1:7" s="221" customFormat="1" x14ac:dyDescent="0.3">
      <c r="A348" s="631" t="s">
        <v>2112</v>
      </c>
      <c r="B348" s="278" t="s">
        <v>2075</v>
      </c>
      <c r="C348" s="276"/>
      <c r="D348" s="276"/>
      <c r="E348" s="279"/>
      <c r="F348" s="251" t="str">
        <f t="shared" si="10"/>
        <v/>
      </c>
      <c r="G348" s="251" t="str">
        <f t="shared" si="11"/>
        <v/>
      </c>
    </row>
    <row r="349" spans="1:7" s="221" customFormat="1" x14ac:dyDescent="0.3">
      <c r="A349" s="631" t="s">
        <v>2113</v>
      </c>
      <c r="B349" s="278" t="s">
        <v>2076</v>
      </c>
      <c r="C349" s="276"/>
      <c r="D349" s="276"/>
      <c r="E349" s="279"/>
      <c r="F349" s="251" t="str">
        <f t="shared" si="10"/>
        <v/>
      </c>
      <c r="G349" s="251" t="str">
        <f t="shared" si="11"/>
        <v/>
      </c>
    </row>
    <row r="350" spans="1:7" s="221" customFormat="1" x14ac:dyDescent="0.3">
      <c r="A350" s="631" t="s">
        <v>2114</v>
      </c>
      <c r="B350" s="278" t="s">
        <v>2077</v>
      </c>
      <c r="C350" s="276"/>
      <c r="D350" s="276"/>
      <c r="E350" s="279"/>
      <c r="F350" s="251" t="str">
        <f t="shared" si="10"/>
        <v/>
      </c>
      <c r="G350" s="251" t="str">
        <f t="shared" si="11"/>
        <v/>
      </c>
    </row>
    <row r="351" spans="1:7" s="221" customFormat="1" x14ac:dyDescent="0.3">
      <c r="A351" s="631" t="s">
        <v>2274</v>
      </c>
      <c r="B351" s="278" t="s">
        <v>2078</v>
      </c>
      <c r="C351" s="276"/>
      <c r="D351" s="276"/>
      <c r="E351" s="279"/>
      <c r="F351" s="251" t="str">
        <f t="shared" si="10"/>
        <v/>
      </c>
      <c r="G351" s="251" t="str">
        <f t="shared" si="11"/>
        <v/>
      </c>
    </row>
    <row r="352" spans="1:7" s="221" customFormat="1" x14ac:dyDescent="0.3">
      <c r="A352" s="631" t="s">
        <v>2275</v>
      </c>
      <c r="B352" s="278" t="s">
        <v>1659</v>
      </c>
      <c r="C352" s="276"/>
      <c r="D352" s="276"/>
      <c r="E352" s="279"/>
      <c r="F352" s="251" t="str">
        <f t="shared" si="10"/>
        <v/>
      </c>
      <c r="G352" s="251" t="str">
        <f t="shared" si="11"/>
        <v/>
      </c>
    </row>
    <row r="353" spans="1:7" s="221" customFormat="1" x14ac:dyDescent="0.3">
      <c r="A353" s="631" t="s">
        <v>2276</v>
      </c>
      <c r="B353" s="278" t="s">
        <v>146</v>
      </c>
      <c r="C353" s="276">
        <f>SUM(C346:C352)</f>
        <v>0</v>
      </c>
      <c r="D353" s="276">
        <f>SUM(D346:D352)</f>
        <v>0</v>
      </c>
      <c r="E353" s="279"/>
      <c r="F353" s="305">
        <f>SUM(F346:F352)</f>
        <v>0</v>
      </c>
      <c r="G353" s="305">
        <f>SUM(G346:G352)</f>
        <v>0</v>
      </c>
    </row>
    <row r="354" spans="1:7" s="221" customFormat="1" x14ac:dyDescent="0.3">
      <c r="A354" s="631" t="s">
        <v>2277</v>
      </c>
      <c r="B354" s="278"/>
      <c r="C354" s="276"/>
      <c r="D354" s="276"/>
      <c r="E354" s="279"/>
      <c r="F354" s="279"/>
      <c r="G354" s="279"/>
    </row>
    <row r="355" spans="1:7" s="221" customFormat="1" x14ac:dyDescent="0.3">
      <c r="A355" s="159"/>
      <c r="B355" s="160" t="s">
        <v>2609</v>
      </c>
      <c r="C355" s="160" t="s">
        <v>111</v>
      </c>
      <c r="D355" s="160" t="s">
        <v>1658</v>
      </c>
      <c r="E355" s="160"/>
      <c r="F355" s="160" t="s">
        <v>498</v>
      </c>
      <c r="G355" s="160" t="s">
        <v>1928</v>
      </c>
    </row>
    <row r="356" spans="1:7" s="221" customFormat="1" x14ac:dyDescent="0.3">
      <c r="A356" s="631" t="s">
        <v>2278</v>
      </c>
      <c r="B356" s="278" t="s">
        <v>2509</v>
      </c>
      <c r="C356" s="276"/>
      <c r="D356" s="276"/>
      <c r="E356" s="279"/>
      <c r="F356" s="251" t="str">
        <f>IF($C$360=0,"",IF(C356="[For completion]","",C356/$C$360))</f>
        <v/>
      </c>
      <c r="G356" s="251" t="str">
        <f>IF($D$360=0,"",IF(D356="[For completion]","",D356/$D$360))</f>
        <v/>
      </c>
    </row>
    <row r="357" spans="1:7" s="221" customFormat="1" x14ac:dyDescent="0.3">
      <c r="A357" s="631" t="s">
        <v>2279</v>
      </c>
      <c r="B357" s="274" t="s">
        <v>2572</v>
      </c>
      <c r="C357" s="276"/>
      <c r="D357" s="276"/>
      <c r="E357" s="279"/>
      <c r="F357" s="251" t="str">
        <f t="shared" ref="F357:F359" si="12">IF($C$360=0,"",IF(C357="[For completion]","",C357/$C$360))</f>
        <v/>
      </c>
      <c r="G357" s="251" t="str">
        <f t="shared" ref="G357:G359" si="13">IF($D$360=0,"",IF(D357="[For completion]","",D357/$D$360))</f>
        <v/>
      </c>
    </row>
    <row r="358" spans="1:7" s="221" customFormat="1" x14ac:dyDescent="0.3">
      <c r="A358" s="631" t="s">
        <v>2280</v>
      </c>
      <c r="B358" s="278" t="s">
        <v>1659</v>
      </c>
      <c r="C358" s="276"/>
      <c r="D358" s="276"/>
      <c r="E358" s="279"/>
      <c r="F358" s="251" t="str">
        <f t="shared" si="12"/>
        <v/>
      </c>
      <c r="G358" s="251" t="str">
        <f t="shared" si="13"/>
        <v/>
      </c>
    </row>
    <row r="359" spans="1:7" s="221" customFormat="1" x14ac:dyDescent="0.3">
      <c r="A359" s="631" t="s">
        <v>2281</v>
      </c>
      <c r="B359" s="276" t="s">
        <v>2085</v>
      </c>
      <c r="C359" s="276"/>
      <c r="D359" s="276"/>
      <c r="E359" s="279"/>
      <c r="F359" s="251" t="str">
        <f t="shared" si="12"/>
        <v/>
      </c>
      <c r="G359" s="251" t="str">
        <f t="shared" si="13"/>
        <v/>
      </c>
    </row>
    <row r="360" spans="1:7" s="221" customFormat="1" x14ac:dyDescent="0.3">
      <c r="A360" s="631" t="s">
        <v>2282</v>
      </c>
      <c r="B360" s="278" t="s">
        <v>146</v>
      </c>
      <c r="C360" s="276">
        <f>SUM(C356:C359)</f>
        <v>0</v>
      </c>
      <c r="D360" s="276">
        <f>SUM(D356:D359)</f>
        <v>0</v>
      </c>
      <c r="E360" s="279"/>
      <c r="F360" s="305">
        <f>SUM(F356:F359)</f>
        <v>0</v>
      </c>
      <c r="G360" s="305">
        <f>SUM(G356:G359)</f>
        <v>0</v>
      </c>
    </row>
    <row r="361" spans="1:7" s="221" customFormat="1" x14ac:dyDescent="0.3">
      <c r="A361" s="631" t="s">
        <v>2278</v>
      </c>
      <c r="B361" s="278"/>
      <c r="C361" s="276"/>
      <c r="D361" s="276"/>
      <c r="E361" s="279"/>
      <c r="F361" s="279"/>
      <c r="G361" s="279"/>
    </row>
    <row r="362" spans="1:7" s="221" customFormat="1" x14ac:dyDescent="0.3">
      <c r="A362" s="631" t="s">
        <v>2279</v>
      </c>
      <c r="B362" s="259"/>
      <c r="C362" s="264"/>
      <c r="D362" s="259"/>
      <c r="E362" s="258"/>
      <c r="F362" s="258"/>
      <c r="G362" s="258"/>
    </row>
    <row r="363" spans="1:7" s="221" customFormat="1" x14ac:dyDescent="0.3">
      <c r="A363" s="631" t="s">
        <v>2280</v>
      </c>
      <c r="B363" s="259"/>
      <c r="C363" s="264"/>
      <c r="D363" s="259"/>
      <c r="E363" s="258"/>
      <c r="F363" s="258"/>
      <c r="G363" s="258"/>
    </row>
    <row r="364" spans="1:7" s="221" customFormat="1" x14ac:dyDescent="0.3">
      <c r="A364" s="631" t="s">
        <v>2281</v>
      </c>
      <c r="B364" s="259"/>
      <c r="C364" s="264"/>
      <c r="D364" s="259"/>
      <c r="E364" s="258"/>
      <c r="F364" s="258"/>
      <c r="G364" s="258"/>
    </row>
    <row r="365" spans="1:7" s="221" customFormat="1" x14ac:dyDescent="0.3">
      <c r="A365" s="631" t="s">
        <v>2282</v>
      </c>
      <c r="B365" s="259"/>
      <c r="C365" s="264"/>
      <c r="D365" s="259"/>
      <c r="E365" s="258"/>
      <c r="F365" s="258"/>
      <c r="G365" s="258"/>
    </row>
    <row r="366" spans="1:7" s="221" customFormat="1" x14ac:dyDescent="0.3">
      <c r="A366" s="631" t="s">
        <v>2283</v>
      </c>
      <c r="B366" s="259"/>
      <c r="C366" s="264"/>
      <c r="D366" s="259"/>
      <c r="E366" s="258"/>
      <c r="F366" s="258"/>
      <c r="G366" s="258"/>
    </row>
    <row r="367" spans="1:7" s="221" customFormat="1" x14ac:dyDescent="0.3">
      <c r="A367" s="631" t="s">
        <v>2284</v>
      </c>
      <c r="B367" s="259"/>
      <c r="C367" s="264"/>
      <c r="D367" s="259"/>
      <c r="E367" s="258"/>
      <c r="F367" s="258"/>
      <c r="G367" s="258"/>
    </row>
    <row r="368" spans="1:7" s="221" customFormat="1" x14ac:dyDescent="0.3">
      <c r="A368" s="631" t="s">
        <v>2285</v>
      </c>
      <c r="B368" s="259"/>
      <c r="C368" s="264"/>
      <c r="D368" s="259"/>
      <c r="E368" s="258"/>
      <c r="F368" s="258"/>
      <c r="G368" s="258"/>
    </row>
    <row r="369" spans="1:7" s="221" customFormat="1" x14ac:dyDescent="0.3">
      <c r="A369" s="631" t="s">
        <v>2286</v>
      </c>
      <c r="B369" s="259"/>
      <c r="C369" s="264"/>
      <c r="D369" s="259"/>
      <c r="E369" s="258"/>
      <c r="F369" s="258"/>
      <c r="G369" s="258"/>
    </row>
    <row r="370" spans="1:7" s="221" customFormat="1" x14ac:dyDescent="0.3">
      <c r="A370" s="631" t="s">
        <v>2287</v>
      </c>
      <c r="B370" s="259"/>
      <c r="C370" s="264"/>
      <c r="D370" s="259"/>
      <c r="E370" s="258"/>
      <c r="F370" s="258"/>
      <c r="G370" s="258"/>
    </row>
    <row r="371" spans="1:7" s="221" customFormat="1" x14ac:dyDescent="0.3">
      <c r="A371" s="631" t="s">
        <v>2288</v>
      </c>
      <c r="B371" s="259"/>
      <c r="C371" s="264"/>
      <c r="D371" s="259"/>
      <c r="E371" s="258"/>
      <c r="F371" s="258"/>
      <c r="G371" s="258"/>
    </row>
    <row r="372" spans="1:7" s="221" customFormat="1" x14ac:dyDescent="0.3">
      <c r="A372" s="631" t="s">
        <v>2289</v>
      </c>
      <c r="B372" s="259"/>
      <c r="C372" s="264"/>
      <c r="D372" s="259"/>
      <c r="E372" s="258"/>
      <c r="F372" s="258"/>
      <c r="G372" s="258"/>
    </row>
    <row r="373" spans="1:7" s="221" customFormat="1" x14ac:dyDescent="0.3">
      <c r="A373" s="631" t="s">
        <v>2290</v>
      </c>
      <c r="B373" s="259"/>
      <c r="C373" s="264"/>
      <c r="D373" s="259"/>
      <c r="E373" s="258"/>
      <c r="F373" s="258"/>
      <c r="G373" s="258"/>
    </row>
    <row r="374" spans="1:7" s="221" customFormat="1" x14ac:dyDescent="0.3">
      <c r="A374" s="631" t="s">
        <v>2291</v>
      </c>
      <c r="B374" s="259"/>
      <c r="C374" s="264"/>
      <c r="D374" s="259"/>
      <c r="E374" s="258"/>
      <c r="F374" s="258"/>
      <c r="G374" s="258"/>
    </row>
    <row r="375" spans="1:7" s="221" customFormat="1" x14ac:dyDescent="0.3">
      <c r="A375" s="631" t="s">
        <v>2292</v>
      </c>
      <c r="B375" s="259"/>
      <c r="C375" s="264"/>
      <c r="D375" s="259"/>
      <c r="E375" s="258"/>
      <c r="F375" s="258"/>
      <c r="G375" s="258"/>
    </row>
    <row r="376" spans="1:7" s="221" customFormat="1" x14ac:dyDescent="0.3">
      <c r="A376" s="631" t="s">
        <v>2293</v>
      </c>
      <c r="B376" s="259"/>
      <c r="C376" s="264"/>
      <c r="D376" s="259"/>
      <c r="E376" s="258"/>
      <c r="F376" s="258"/>
      <c r="G376" s="258"/>
    </row>
    <row r="377" spans="1:7" s="221" customFormat="1" x14ac:dyDescent="0.3">
      <c r="A377" s="631" t="s">
        <v>2294</v>
      </c>
      <c r="B377" s="259"/>
      <c r="C377" s="264"/>
      <c r="D377" s="259"/>
      <c r="E377" s="258"/>
      <c r="F377" s="258"/>
      <c r="G377" s="258"/>
    </row>
    <row r="378" spans="1:7" s="221" customFormat="1" x14ac:dyDescent="0.3">
      <c r="A378" s="631" t="s">
        <v>2295</v>
      </c>
      <c r="B378" s="259"/>
      <c r="C378" s="264"/>
      <c r="D378" s="259"/>
      <c r="E378" s="258"/>
      <c r="F378" s="258"/>
      <c r="G378" s="258"/>
    </row>
    <row r="379" spans="1:7" s="221" customFormat="1" x14ac:dyDescent="0.3">
      <c r="A379" s="631" t="s">
        <v>2296</v>
      </c>
      <c r="B379" s="259"/>
      <c r="C379" s="264"/>
      <c r="D379" s="259"/>
      <c r="E379" s="258"/>
      <c r="F379" s="258"/>
      <c r="G379" s="258"/>
    </row>
    <row r="380" spans="1:7" s="221" customFormat="1" x14ac:dyDescent="0.3">
      <c r="A380" s="631" t="s">
        <v>2297</v>
      </c>
      <c r="B380" s="259"/>
      <c r="C380" s="264"/>
      <c r="D380" s="259"/>
      <c r="E380" s="258"/>
      <c r="F380" s="258"/>
      <c r="G380" s="258"/>
    </row>
    <row r="381" spans="1:7" s="221" customFormat="1" x14ac:dyDescent="0.3">
      <c r="A381" s="631" t="s">
        <v>2298</v>
      </c>
      <c r="B381" s="259"/>
      <c r="C381" s="264"/>
      <c r="D381" s="259"/>
      <c r="E381" s="258"/>
      <c r="F381" s="258"/>
      <c r="G381" s="258"/>
    </row>
    <row r="382" spans="1:7" s="221" customFormat="1" x14ac:dyDescent="0.3">
      <c r="A382" s="631" t="s">
        <v>2299</v>
      </c>
      <c r="B382" s="259"/>
      <c r="C382" s="264"/>
      <c r="D382" s="259"/>
      <c r="E382" s="258"/>
      <c r="F382" s="258"/>
      <c r="G382" s="258"/>
    </row>
    <row r="383" spans="1:7" s="221" customFormat="1" x14ac:dyDescent="0.3">
      <c r="A383" s="631" t="s">
        <v>2300</v>
      </c>
      <c r="B383" s="259"/>
      <c r="C383" s="264"/>
      <c r="D383" s="259"/>
      <c r="E383" s="258"/>
      <c r="F383" s="258"/>
      <c r="G383" s="258"/>
    </row>
    <row r="384" spans="1:7" s="221" customFormat="1" x14ac:dyDescent="0.3">
      <c r="A384" s="631" t="s">
        <v>2301</v>
      </c>
      <c r="B384" s="259"/>
      <c r="C384" s="264"/>
      <c r="D384" s="259"/>
      <c r="E384" s="258"/>
      <c r="F384" s="258"/>
      <c r="G384" s="258"/>
    </row>
    <row r="385" spans="1:7" s="221" customFormat="1" x14ac:dyDescent="0.3">
      <c r="A385" s="631" t="s">
        <v>2302</v>
      </c>
      <c r="B385" s="259"/>
      <c r="C385" s="264"/>
      <c r="D385" s="259"/>
      <c r="E385" s="258"/>
      <c r="F385" s="258"/>
      <c r="G385" s="258"/>
    </row>
    <row r="386" spans="1:7" s="221" customFormat="1" x14ac:dyDescent="0.3">
      <c r="A386" s="631" t="s">
        <v>2303</v>
      </c>
      <c r="B386" s="259"/>
      <c r="C386" s="264"/>
      <c r="D386" s="259"/>
      <c r="E386" s="258"/>
      <c r="F386" s="258"/>
      <c r="G386" s="258"/>
    </row>
    <row r="387" spans="1:7" s="221" customFormat="1" x14ac:dyDescent="0.3">
      <c r="A387" s="631" t="s">
        <v>2304</v>
      </c>
      <c r="B387" s="259"/>
      <c r="C387" s="264"/>
      <c r="D387" s="259"/>
      <c r="E387" s="258"/>
      <c r="F387" s="258"/>
      <c r="G387" s="258"/>
    </row>
    <row r="388" spans="1:7" s="221" customFormat="1" x14ac:dyDescent="0.3">
      <c r="A388" s="631" t="s">
        <v>2305</v>
      </c>
      <c r="B388" s="259"/>
      <c r="C388" s="264"/>
      <c r="D388" s="259"/>
      <c r="E388" s="258"/>
      <c r="F388" s="258"/>
      <c r="G388" s="258"/>
    </row>
    <row r="389" spans="1:7" s="221" customFormat="1" x14ac:dyDescent="0.3">
      <c r="A389" s="631" t="s">
        <v>2306</v>
      </c>
      <c r="B389" s="259"/>
      <c r="C389" s="264"/>
      <c r="D389" s="259"/>
      <c r="E389" s="258"/>
      <c r="F389" s="258"/>
      <c r="G389" s="258"/>
    </row>
    <row r="390" spans="1:7" s="221" customFormat="1" x14ac:dyDescent="0.3">
      <c r="A390" s="631" t="s">
        <v>2307</v>
      </c>
      <c r="B390" s="259"/>
      <c r="C390" s="264"/>
      <c r="D390" s="259"/>
      <c r="E390" s="258"/>
      <c r="F390" s="258"/>
      <c r="G390" s="258"/>
    </row>
    <row r="391" spans="1:7" s="221" customFormat="1" x14ac:dyDescent="0.3">
      <c r="A391" s="631" t="s">
        <v>2308</v>
      </c>
      <c r="B391" s="259"/>
      <c r="C391" s="264"/>
      <c r="D391" s="259"/>
      <c r="E391" s="258"/>
      <c r="F391" s="258"/>
      <c r="G391" s="258"/>
    </row>
    <row r="392" spans="1:7" s="221" customFormat="1" x14ac:dyDescent="0.3">
      <c r="A392" s="631" t="s">
        <v>2309</v>
      </c>
      <c r="B392" s="259"/>
      <c r="C392" s="264"/>
      <c r="D392" s="259"/>
      <c r="E392" s="258"/>
      <c r="F392" s="258"/>
      <c r="G392" s="258"/>
    </row>
    <row r="393" spans="1:7" s="221" customFormat="1" x14ac:dyDescent="0.3">
      <c r="A393" s="631" t="s">
        <v>2310</v>
      </c>
      <c r="B393" s="259"/>
      <c r="C393" s="264"/>
      <c r="D393" s="259"/>
      <c r="E393" s="258"/>
      <c r="F393" s="258"/>
      <c r="G393" s="258"/>
    </row>
    <row r="394" spans="1:7" s="221" customFormat="1" x14ac:dyDescent="0.3">
      <c r="A394" s="631" t="s">
        <v>2311</v>
      </c>
      <c r="B394" s="259"/>
      <c r="C394" s="264"/>
      <c r="D394" s="259"/>
      <c r="E394" s="258"/>
      <c r="F394" s="258"/>
      <c r="G394" s="258"/>
    </row>
    <row r="395" spans="1:7" s="221" customFormat="1" x14ac:dyDescent="0.3">
      <c r="A395" s="631" t="s">
        <v>2312</v>
      </c>
      <c r="B395" s="259"/>
      <c r="C395" s="264"/>
      <c r="D395" s="259"/>
      <c r="E395" s="258"/>
      <c r="F395" s="258"/>
      <c r="G395" s="258"/>
    </row>
    <row r="396" spans="1:7" s="221" customFormat="1" x14ac:dyDescent="0.3">
      <c r="A396" s="631" t="s">
        <v>2313</v>
      </c>
      <c r="B396" s="259"/>
      <c r="C396" s="264"/>
      <c r="D396" s="259"/>
      <c r="E396" s="258"/>
      <c r="F396" s="258"/>
      <c r="G396" s="258"/>
    </row>
    <row r="397" spans="1:7" s="221" customFormat="1" x14ac:dyDescent="0.3">
      <c r="A397" s="631" t="s">
        <v>2314</v>
      </c>
      <c r="B397" s="259"/>
      <c r="C397" s="264"/>
      <c r="D397" s="259"/>
      <c r="E397" s="258"/>
      <c r="F397" s="258"/>
      <c r="G397" s="258"/>
    </row>
    <row r="398" spans="1:7" s="221" customFormat="1" x14ac:dyDescent="0.3">
      <c r="A398" s="631" t="s">
        <v>2315</v>
      </c>
      <c r="B398" s="259"/>
      <c r="C398" s="264"/>
      <c r="D398" s="259"/>
      <c r="E398" s="258"/>
      <c r="F398" s="258"/>
      <c r="G398" s="258"/>
    </row>
    <row r="399" spans="1:7" s="221" customFormat="1" x14ac:dyDescent="0.3">
      <c r="A399" s="631" t="s">
        <v>2316</v>
      </c>
      <c r="B399" s="259"/>
      <c r="C399" s="264"/>
      <c r="D399" s="259"/>
      <c r="E399" s="258"/>
      <c r="F399" s="258"/>
      <c r="G399" s="258"/>
    </row>
    <row r="400" spans="1:7" s="221" customFormat="1" x14ac:dyDescent="0.3">
      <c r="A400" s="631" t="s">
        <v>2317</v>
      </c>
      <c r="B400" s="259"/>
      <c r="C400" s="264"/>
      <c r="D400" s="259"/>
      <c r="E400" s="258"/>
      <c r="F400" s="258"/>
      <c r="G400" s="258"/>
    </row>
    <row r="401" spans="1:7" s="266" customFormat="1" x14ac:dyDescent="0.3">
      <c r="A401" s="631" t="s">
        <v>2318</v>
      </c>
      <c r="B401" s="276"/>
      <c r="C401" s="264"/>
      <c r="D401" s="276"/>
      <c r="E401" s="275"/>
      <c r="F401" s="275"/>
      <c r="G401" s="275"/>
    </row>
    <row r="402" spans="1:7" s="266" customFormat="1" x14ac:dyDescent="0.3">
      <c r="A402" s="631" t="s">
        <v>2319</v>
      </c>
      <c r="B402" s="276"/>
      <c r="C402" s="264"/>
      <c r="D402" s="276"/>
      <c r="E402" s="275"/>
      <c r="F402" s="275"/>
      <c r="G402" s="275"/>
    </row>
    <row r="403" spans="1:7" s="266" customFormat="1" x14ac:dyDescent="0.3">
      <c r="A403" s="631" t="s">
        <v>2320</v>
      </c>
      <c r="B403" s="276"/>
      <c r="C403" s="264"/>
      <c r="D403" s="276"/>
      <c r="E403" s="275"/>
      <c r="F403" s="275"/>
      <c r="G403" s="275"/>
    </row>
    <row r="404" spans="1:7" s="266" customFormat="1" x14ac:dyDescent="0.3">
      <c r="A404" s="631" t="s">
        <v>2321</v>
      </c>
      <c r="B404" s="276"/>
      <c r="C404" s="264"/>
      <c r="D404" s="276"/>
      <c r="E404" s="275"/>
      <c r="F404" s="275"/>
      <c r="G404" s="275"/>
    </row>
    <row r="405" spans="1:7" s="266" customFormat="1" x14ac:dyDescent="0.3">
      <c r="A405" s="631" t="s">
        <v>2322</v>
      </c>
      <c r="B405" s="276"/>
      <c r="C405" s="264"/>
      <c r="D405" s="276"/>
      <c r="E405" s="275"/>
      <c r="F405" s="275"/>
      <c r="G405" s="275"/>
    </row>
    <row r="406" spans="1:7" s="266" customFormat="1" x14ac:dyDescent="0.3">
      <c r="A406" s="631" t="s">
        <v>2323</v>
      </c>
      <c r="B406" s="276"/>
      <c r="C406" s="264"/>
      <c r="D406" s="276"/>
      <c r="E406" s="275"/>
      <c r="F406" s="275"/>
      <c r="G406" s="275"/>
    </row>
    <row r="407" spans="1:7" s="266" customFormat="1" x14ac:dyDescent="0.3">
      <c r="A407" s="631" t="s">
        <v>2324</v>
      </c>
      <c r="B407" s="276"/>
      <c r="C407" s="264"/>
      <c r="D407" s="276"/>
      <c r="E407" s="275"/>
      <c r="F407" s="275"/>
      <c r="G407" s="275"/>
    </row>
    <row r="408" spans="1:7" s="266" customFormat="1" x14ac:dyDescent="0.3">
      <c r="A408" s="631" t="s">
        <v>2325</v>
      </c>
      <c r="B408" s="276"/>
      <c r="C408" s="264"/>
      <c r="D408" s="276"/>
      <c r="E408" s="275"/>
      <c r="F408" s="275"/>
      <c r="G408" s="275"/>
    </row>
    <row r="409" spans="1:7" s="266" customFormat="1" x14ac:dyDescent="0.3">
      <c r="A409" s="631" t="s">
        <v>2326</v>
      </c>
      <c r="B409" s="276"/>
      <c r="C409" s="264"/>
      <c r="D409" s="276"/>
      <c r="E409" s="275"/>
      <c r="F409" s="275"/>
      <c r="G409" s="275"/>
    </row>
    <row r="410" spans="1:7" s="221" customFormat="1" x14ac:dyDescent="0.3">
      <c r="A410" s="631" t="s">
        <v>2327</v>
      </c>
      <c r="B410" s="259"/>
      <c r="C410" s="264"/>
      <c r="D410" s="259"/>
      <c r="E410" s="258"/>
      <c r="F410" s="258"/>
      <c r="G410" s="258"/>
    </row>
    <row r="411" spans="1:7" ht="18" x14ac:dyDescent="0.3">
      <c r="A411" s="172"/>
      <c r="B411" s="173" t="s">
        <v>789</v>
      </c>
      <c r="C411" s="172"/>
      <c r="D411" s="172"/>
      <c r="E411" s="172"/>
      <c r="F411" s="174"/>
      <c r="G411" s="174"/>
    </row>
    <row r="412" spans="1:7" ht="15" customHeight="1" x14ac:dyDescent="0.3">
      <c r="A412" s="159"/>
      <c r="B412" s="331" t="s">
        <v>2328</v>
      </c>
      <c r="C412" s="159" t="s">
        <v>670</v>
      </c>
      <c r="D412" s="159" t="s">
        <v>671</v>
      </c>
      <c r="E412" s="159"/>
      <c r="F412" s="159" t="s">
        <v>499</v>
      </c>
      <c r="G412" s="159" t="s">
        <v>672</v>
      </c>
    </row>
    <row r="413" spans="1:7" x14ac:dyDescent="0.3">
      <c r="A413" s="276" t="s">
        <v>2115</v>
      </c>
      <c r="B413" s="148" t="s">
        <v>674</v>
      </c>
      <c r="C413" s="615" t="s">
        <v>1226</v>
      </c>
      <c r="D413" s="615" t="s">
        <v>1226</v>
      </c>
      <c r="E413" s="175"/>
      <c r="F413" s="615" t="s">
        <v>1226</v>
      </c>
      <c r="G413" s="615" t="s">
        <v>1226</v>
      </c>
    </row>
    <row r="414" spans="1:7" x14ac:dyDescent="0.3">
      <c r="A414" s="277"/>
      <c r="D414" s="175"/>
      <c r="E414" s="175"/>
      <c r="F414" s="176"/>
      <c r="G414" s="176"/>
    </row>
    <row r="415" spans="1:7" x14ac:dyDescent="0.3">
      <c r="A415" s="276"/>
      <c r="B415" s="148" t="s">
        <v>675</v>
      </c>
      <c r="D415" s="175"/>
      <c r="E415" s="175"/>
      <c r="F415" s="176"/>
      <c r="G415" s="176"/>
    </row>
    <row r="416" spans="1:7" x14ac:dyDescent="0.3">
      <c r="A416" s="276" t="s">
        <v>2116</v>
      </c>
      <c r="B416" s="630" t="s">
        <v>2995</v>
      </c>
      <c r="C416" s="212" t="s">
        <v>1226</v>
      </c>
      <c r="D416" s="215" t="s">
        <v>1226</v>
      </c>
      <c r="E416" s="175"/>
      <c r="F416" s="211" t="str">
        <f t="shared" ref="F416:F439" si="14">IF($C$440=0,"",IF(C416="[for completion]","",C416/$C$440))</f>
        <v/>
      </c>
      <c r="G416" s="211" t="str">
        <f t="shared" ref="G416:G439" si="15">IF($D$440=0,"",IF(D416="[for completion]","",D416/$D$440))</f>
        <v/>
      </c>
    </row>
    <row r="417" spans="1:7" x14ac:dyDescent="0.3">
      <c r="A417" s="276" t="s">
        <v>2117</v>
      </c>
      <c r="B417" s="630" t="s">
        <v>2943</v>
      </c>
      <c r="C417" s="212" t="s">
        <v>1226</v>
      </c>
      <c r="D417" s="215" t="s">
        <v>1226</v>
      </c>
      <c r="E417" s="175"/>
      <c r="F417" s="211" t="str">
        <f t="shared" si="14"/>
        <v/>
      </c>
      <c r="G417" s="211" t="str">
        <f t="shared" si="15"/>
        <v/>
      </c>
    </row>
    <row r="418" spans="1:7" x14ac:dyDescent="0.3">
      <c r="A418" s="276" t="s">
        <v>2118</v>
      </c>
      <c r="B418" s="630" t="s">
        <v>2944</v>
      </c>
      <c r="C418" s="212" t="s">
        <v>1226</v>
      </c>
      <c r="D418" s="215" t="s">
        <v>1226</v>
      </c>
      <c r="E418" s="175"/>
      <c r="F418" s="211" t="str">
        <f t="shared" si="14"/>
        <v/>
      </c>
      <c r="G418" s="211" t="str">
        <f t="shared" si="15"/>
        <v/>
      </c>
    </row>
    <row r="419" spans="1:7" x14ac:dyDescent="0.3">
      <c r="A419" s="276" t="s">
        <v>2119</v>
      </c>
      <c r="B419" s="630" t="s">
        <v>2945</v>
      </c>
      <c r="C419" s="212" t="s">
        <v>1226</v>
      </c>
      <c r="D419" s="215" t="s">
        <v>1226</v>
      </c>
      <c r="E419" s="175"/>
      <c r="F419" s="211" t="str">
        <f t="shared" si="14"/>
        <v/>
      </c>
      <c r="G419" s="211" t="str">
        <f t="shared" si="15"/>
        <v/>
      </c>
    </row>
    <row r="420" spans="1:7" x14ac:dyDescent="0.3">
      <c r="A420" s="276" t="s">
        <v>2120</v>
      </c>
      <c r="B420" s="630" t="s">
        <v>2946</v>
      </c>
      <c r="C420" s="212" t="s">
        <v>1226</v>
      </c>
      <c r="D420" s="215" t="s">
        <v>1226</v>
      </c>
      <c r="E420" s="175"/>
      <c r="F420" s="211" t="str">
        <f t="shared" si="14"/>
        <v/>
      </c>
      <c r="G420" s="211" t="str">
        <f t="shared" si="15"/>
        <v/>
      </c>
    </row>
    <row r="421" spans="1:7" x14ac:dyDescent="0.3">
      <c r="A421" s="276" t="s">
        <v>2121</v>
      </c>
      <c r="B421" s="630" t="s">
        <v>2947</v>
      </c>
      <c r="C421" s="212" t="s">
        <v>1226</v>
      </c>
      <c r="D421" s="215" t="s">
        <v>1226</v>
      </c>
      <c r="E421" s="175"/>
      <c r="F421" s="211" t="str">
        <f t="shared" si="14"/>
        <v/>
      </c>
      <c r="G421" s="211" t="str">
        <f t="shared" si="15"/>
        <v/>
      </c>
    </row>
    <row r="422" spans="1:7" x14ac:dyDescent="0.3">
      <c r="A422" s="276" t="s">
        <v>2122</v>
      </c>
      <c r="B422" s="630" t="s">
        <v>2948</v>
      </c>
      <c r="C422" s="212" t="s">
        <v>1226</v>
      </c>
      <c r="D422" s="215" t="s">
        <v>1226</v>
      </c>
      <c r="E422" s="175"/>
      <c r="F422" s="211" t="str">
        <f t="shared" si="14"/>
        <v/>
      </c>
      <c r="G422" s="211" t="str">
        <f t="shared" si="15"/>
        <v/>
      </c>
    </row>
    <row r="423" spans="1:7" x14ac:dyDescent="0.3">
      <c r="A423" s="276" t="s">
        <v>2123</v>
      </c>
      <c r="B423" s="630" t="s">
        <v>2949</v>
      </c>
      <c r="C423" s="212" t="s">
        <v>1226</v>
      </c>
      <c r="D423" s="215" t="s">
        <v>1226</v>
      </c>
      <c r="E423" s="175"/>
      <c r="F423" s="211" t="str">
        <f t="shared" si="14"/>
        <v/>
      </c>
      <c r="G423" s="211" t="str">
        <f t="shared" si="15"/>
        <v/>
      </c>
    </row>
    <row r="424" spans="1:7" x14ac:dyDescent="0.3">
      <c r="A424" s="276" t="s">
        <v>2124</v>
      </c>
      <c r="B424" s="630" t="s">
        <v>2950</v>
      </c>
      <c r="C424" s="212" t="s">
        <v>1226</v>
      </c>
      <c r="D424" s="215" t="s">
        <v>1226</v>
      </c>
      <c r="E424" s="175"/>
      <c r="F424" s="211" t="str">
        <f t="shared" si="14"/>
        <v/>
      </c>
      <c r="G424" s="211" t="str">
        <f t="shared" si="15"/>
        <v/>
      </c>
    </row>
    <row r="425" spans="1:7" x14ac:dyDescent="0.3">
      <c r="A425" s="276" t="s">
        <v>2329</v>
      </c>
      <c r="B425" s="630" t="s">
        <v>2951</v>
      </c>
      <c r="C425" s="212" t="s">
        <v>1226</v>
      </c>
      <c r="D425" s="215" t="s">
        <v>1226</v>
      </c>
      <c r="E425" s="169"/>
      <c r="F425" s="211" t="str">
        <f t="shared" si="14"/>
        <v/>
      </c>
      <c r="G425" s="211" t="str">
        <f t="shared" si="15"/>
        <v/>
      </c>
    </row>
    <row r="426" spans="1:7" x14ac:dyDescent="0.3">
      <c r="A426" s="276" t="s">
        <v>2330</v>
      </c>
      <c r="B426" s="630" t="s">
        <v>2994</v>
      </c>
      <c r="C426" s="212" t="s">
        <v>1226</v>
      </c>
      <c r="D426" s="215" t="s">
        <v>1226</v>
      </c>
      <c r="E426" s="169"/>
      <c r="F426" s="211" t="str">
        <f t="shared" si="14"/>
        <v/>
      </c>
      <c r="G426" s="211" t="str">
        <f t="shared" si="15"/>
        <v/>
      </c>
    </row>
    <row r="427" spans="1:7" x14ac:dyDescent="0.3">
      <c r="A427" s="276" t="s">
        <v>2331</v>
      </c>
      <c r="B427" s="169"/>
      <c r="C427" s="212"/>
      <c r="D427" s="215"/>
      <c r="E427" s="169"/>
      <c r="F427" s="211" t="str">
        <f t="shared" si="14"/>
        <v/>
      </c>
      <c r="G427" s="211" t="str">
        <f t="shared" si="15"/>
        <v/>
      </c>
    </row>
    <row r="428" spans="1:7" x14ac:dyDescent="0.3">
      <c r="A428" s="276" t="s">
        <v>2332</v>
      </c>
      <c r="B428" s="169"/>
      <c r="C428" s="212"/>
      <c r="D428" s="215"/>
      <c r="E428" s="169"/>
      <c r="F428" s="211" t="str">
        <f t="shared" si="14"/>
        <v/>
      </c>
      <c r="G428" s="211" t="str">
        <f t="shared" si="15"/>
        <v/>
      </c>
    </row>
    <row r="429" spans="1:7" x14ac:dyDescent="0.3">
      <c r="A429" s="276" t="s">
        <v>2333</v>
      </c>
      <c r="B429" s="169"/>
      <c r="C429" s="212"/>
      <c r="D429" s="215"/>
      <c r="E429" s="169"/>
      <c r="F429" s="211" t="str">
        <f t="shared" si="14"/>
        <v/>
      </c>
      <c r="G429" s="211" t="str">
        <f t="shared" si="15"/>
        <v/>
      </c>
    </row>
    <row r="430" spans="1:7" x14ac:dyDescent="0.3">
      <c r="A430" s="276" t="s">
        <v>2334</v>
      </c>
      <c r="B430" s="169"/>
      <c r="C430" s="212"/>
      <c r="D430" s="215"/>
      <c r="E430" s="169"/>
      <c r="F430" s="211" t="str">
        <f t="shared" si="14"/>
        <v/>
      </c>
      <c r="G430" s="211" t="str">
        <f t="shared" si="15"/>
        <v/>
      </c>
    </row>
    <row r="431" spans="1:7" x14ac:dyDescent="0.3">
      <c r="A431" s="276" t="s">
        <v>2335</v>
      </c>
      <c r="B431" s="169"/>
      <c r="C431" s="212"/>
      <c r="D431" s="215"/>
      <c r="F431" s="211" t="str">
        <f t="shared" si="14"/>
        <v/>
      </c>
      <c r="G431" s="211" t="str">
        <f t="shared" si="15"/>
        <v/>
      </c>
    </row>
    <row r="432" spans="1:7" x14ac:dyDescent="0.3">
      <c r="A432" s="276" t="s">
        <v>2336</v>
      </c>
      <c r="B432" s="169"/>
      <c r="C432" s="212"/>
      <c r="D432" s="215"/>
      <c r="E432" s="164"/>
      <c r="F432" s="211" t="str">
        <f t="shared" si="14"/>
        <v/>
      </c>
      <c r="G432" s="211" t="str">
        <f t="shared" si="15"/>
        <v/>
      </c>
    </row>
    <row r="433" spans="1:7" x14ac:dyDescent="0.3">
      <c r="A433" s="276" t="s">
        <v>2337</v>
      </c>
      <c r="B433" s="169"/>
      <c r="C433" s="212"/>
      <c r="D433" s="215"/>
      <c r="E433" s="164"/>
      <c r="F433" s="211" t="str">
        <f t="shared" si="14"/>
        <v/>
      </c>
      <c r="G433" s="211" t="str">
        <f t="shared" si="15"/>
        <v/>
      </c>
    </row>
    <row r="434" spans="1:7" x14ac:dyDescent="0.3">
      <c r="A434" s="276" t="s">
        <v>2338</v>
      </c>
      <c r="B434" s="169"/>
      <c r="C434" s="212"/>
      <c r="D434" s="215"/>
      <c r="E434" s="164"/>
      <c r="F434" s="211" t="str">
        <f t="shared" si="14"/>
        <v/>
      </c>
      <c r="G434" s="211" t="str">
        <f t="shared" si="15"/>
        <v/>
      </c>
    </row>
    <row r="435" spans="1:7" x14ac:dyDescent="0.3">
      <c r="A435" s="276" t="s">
        <v>2339</v>
      </c>
      <c r="B435" s="169"/>
      <c r="C435" s="212"/>
      <c r="D435" s="215"/>
      <c r="E435" s="164"/>
      <c r="F435" s="211" t="str">
        <f t="shared" si="14"/>
        <v/>
      </c>
      <c r="G435" s="211" t="str">
        <f t="shared" si="15"/>
        <v/>
      </c>
    </row>
    <row r="436" spans="1:7" x14ac:dyDescent="0.3">
      <c r="A436" s="276" t="s">
        <v>2340</v>
      </c>
      <c r="B436" s="169"/>
      <c r="C436" s="212"/>
      <c r="D436" s="215"/>
      <c r="E436" s="164"/>
      <c r="F436" s="211" t="str">
        <f t="shared" si="14"/>
        <v/>
      </c>
      <c r="G436" s="211" t="str">
        <f t="shared" si="15"/>
        <v/>
      </c>
    </row>
    <row r="437" spans="1:7" x14ac:dyDescent="0.3">
      <c r="A437" s="276" t="s">
        <v>2341</v>
      </c>
      <c r="B437" s="169"/>
      <c r="C437" s="212"/>
      <c r="D437" s="215"/>
      <c r="E437" s="164"/>
      <c r="F437" s="211" t="str">
        <f t="shared" si="14"/>
        <v/>
      </c>
      <c r="G437" s="211" t="str">
        <f t="shared" si="15"/>
        <v/>
      </c>
    </row>
    <row r="438" spans="1:7" x14ac:dyDescent="0.3">
      <c r="A438" s="276" t="s">
        <v>2342</v>
      </c>
      <c r="B438" s="169"/>
      <c r="C438" s="212"/>
      <c r="D438" s="215"/>
      <c r="E438" s="164"/>
      <c r="F438" s="211" t="str">
        <f t="shared" si="14"/>
        <v/>
      </c>
      <c r="G438" s="211" t="str">
        <f t="shared" si="15"/>
        <v/>
      </c>
    </row>
    <row r="439" spans="1:7" x14ac:dyDescent="0.3">
      <c r="A439" s="276" t="s">
        <v>2343</v>
      </c>
      <c r="B439" s="169"/>
      <c r="C439" s="212"/>
      <c r="D439" s="215"/>
      <c r="E439" s="164"/>
      <c r="F439" s="211" t="str">
        <f t="shared" si="14"/>
        <v/>
      </c>
      <c r="G439" s="211" t="str">
        <f t="shared" si="15"/>
        <v/>
      </c>
    </row>
    <row r="440" spans="1:7" x14ac:dyDescent="0.3">
      <c r="A440" s="276" t="s">
        <v>2344</v>
      </c>
      <c r="B440" s="241" t="s">
        <v>146</v>
      </c>
      <c r="C440" s="218">
        <f>SUM(C416:C439)</f>
        <v>0</v>
      </c>
      <c r="D440" s="216">
        <f>SUM(D416:D439)</f>
        <v>0</v>
      </c>
      <c r="E440" s="164"/>
      <c r="F440" s="217">
        <f>SUM(F416:F439)</f>
        <v>0</v>
      </c>
      <c r="G440" s="217">
        <f>SUM(G416:G439)</f>
        <v>0</v>
      </c>
    </row>
    <row r="441" spans="1:7" ht="15" customHeight="1" x14ac:dyDescent="0.3">
      <c r="A441" s="159"/>
      <c r="B441" s="159" t="s">
        <v>2345</v>
      </c>
      <c r="C441" s="159" t="s">
        <v>670</v>
      </c>
      <c r="D441" s="159" t="s">
        <v>671</v>
      </c>
      <c r="E441" s="159"/>
      <c r="F441" s="159" t="s">
        <v>499</v>
      </c>
      <c r="G441" s="159" t="s">
        <v>672</v>
      </c>
    </row>
    <row r="442" spans="1:7" x14ac:dyDescent="0.3">
      <c r="A442" s="276" t="s">
        <v>2125</v>
      </c>
      <c r="B442" s="148" t="s">
        <v>703</v>
      </c>
      <c r="C442" s="615" t="s">
        <v>1226</v>
      </c>
      <c r="D442" s="615" t="s">
        <v>1226</v>
      </c>
      <c r="G442" s="148"/>
    </row>
    <row r="443" spans="1:7" x14ac:dyDescent="0.3">
      <c r="A443" s="276"/>
      <c r="G443" s="148"/>
    </row>
    <row r="444" spans="1:7" x14ac:dyDescent="0.3">
      <c r="A444" s="276"/>
      <c r="B444" s="169" t="s">
        <v>704</v>
      </c>
      <c r="G444" s="148"/>
    </row>
    <row r="445" spans="1:7" x14ac:dyDescent="0.3">
      <c r="A445" s="276" t="s">
        <v>2126</v>
      </c>
      <c r="B445" s="148" t="s">
        <v>706</v>
      </c>
      <c r="C445" s="615" t="s">
        <v>1226</v>
      </c>
      <c r="D445" s="615" t="s">
        <v>1226</v>
      </c>
      <c r="F445" s="211" t="str">
        <f>IF($C$453=0,"",IF(C445="[for completion]","",C445/$C$453))</f>
        <v/>
      </c>
      <c r="G445" s="211" t="str">
        <f>IF($D$453=0,"",IF(D445="[for completion]","",D445/$D$453))</f>
        <v/>
      </c>
    </row>
    <row r="446" spans="1:7" x14ac:dyDescent="0.3">
      <c r="A446" s="276" t="s">
        <v>2127</v>
      </c>
      <c r="B446" s="148" t="s">
        <v>708</v>
      </c>
      <c r="C446" s="615" t="s">
        <v>1226</v>
      </c>
      <c r="D446" s="615" t="s">
        <v>1226</v>
      </c>
      <c r="F446" s="211" t="str">
        <f t="shared" ref="F446:F459" si="16">IF($C$453=0,"",IF(C446="[for completion]","",C446/$C$453))</f>
        <v/>
      </c>
      <c r="G446" s="211" t="str">
        <f t="shared" ref="G446:G459" si="17">IF($D$453=0,"",IF(D446="[for completion]","",D446/$D$453))</f>
        <v/>
      </c>
    </row>
    <row r="447" spans="1:7" x14ac:dyDescent="0.3">
      <c r="A447" s="276" t="s">
        <v>2128</v>
      </c>
      <c r="B447" s="148" t="s">
        <v>710</v>
      </c>
      <c r="C447" s="615" t="s">
        <v>1226</v>
      </c>
      <c r="D447" s="615" t="s">
        <v>1226</v>
      </c>
      <c r="F447" s="211" t="str">
        <f t="shared" si="16"/>
        <v/>
      </c>
      <c r="G447" s="211" t="str">
        <f t="shared" si="17"/>
        <v/>
      </c>
    </row>
    <row r="448" spans="1:7" x14ac:dyDescent="0.3">
      <c r="A448" s="276" t="s">
        <v>2129</v>
      </c>
      <c r="B448" s="148" t="s">
        <v>712</v>
      </c>
      <c r="C448" s="615" t="s">
        <v>1226</v>
      </c>
      <c r="D448" s="615" t="s">
        <v>1226</v>
      </c>
      <c r="F448" s="211" t="str">
        <f t="shared" si="16"/>
        <v/>
      </c>
      <c r="G448" s="211" t="str">
        <f t="shared" si="17"/>
        <v/>
      </c>
    </row>
    <row r="449" spans="1:7" x14ac:dyDescent="0.3">
      <c r="A449" s="276" t="s">
        <v>2130</v>
      </c>
      <c r="B449" s="148" t="s">
        <v>714</v>
      </c>
      <c r="C449" s="615" t="s">
        <v>1226</v>
      </c>
      <c r="D449" s="615" t="s">
        <v>1226</v>
      </c>
      <c r="F449" s="211" t="str">
        <f t="shared" si="16"/>
        <v/>
      </c>
      <c r="G449" s="211" t="str">
        <f t="shared" si="17"/>
        <v/>
      </c>
    </row>
    <row r="450" spans="1:7" x14ac:dyDescent="0.3">
      <c r="A450" s="276" t="s">
        <v>2131</v>
      </c>
      <c r="B450" s="148" t="s">
        <v>716</v>
      </c>
      <c r="C450" s="615" t="s">
        <v>1226</v>
      </c>
      <c r="D450" s="615" t="s">
        <v>1226</v>
      </c>
      <c r="F450" s="211" t="str">
        <f t="shared" si="16"/>
        <v/>
      </c>
      <c r="G450" s="211" t="str">
        <f t="shared" si="17"/>
        <v/>
      </c>
    </row>
    <row r="451" spans="1:7" x14ac:dyDescent="0.3">
      <c r="A451" s="276" t="s">
        <v>2132</v>
      </c>
      <c r="B451" s="148" t="s">
        <v>718</v>
      </c>
      <c r="C451" s="615" t="s">
        <v>1226</v>
      </c>
      <c r="D451" s="615" t="s">
        <v>1226</v>
      </c>
      <c r="F451" s="211" t="str">
        <f t="shared" si="16"/>
        <v/>
      </c>
      <c r="G451" s="211" t="str">
        <f t="shared" si="17"/>
        <v/>
      </c>
    </row>
    <row r="452" spans="1:7" x14ac:dyDescent="0.3">
      <c r="A452" s="276" t="s">
        <v>2133</v>
      </c>
      <c r="B452" s="148" t="s">
        <v>720</v>
      </c>
      <c r="C452" s="615" t="s">
        <v>1226</v>
      </c>
      <c r="D452" s="615" t="s">
        <v>1226</v>
      </c>
      <c r="F452" s="211" t="str">
        <f t="shared" si="16"/>
        <v/>
      </c>
      <c r="G452" s="211" t="str">
        <f t="shared" si="17"/>
        <v/>
      </c>
    </row>
    <row r="453" spans="1:7" x14ac:dyDescent="0.3">
      <c r="A453" s="276" t="s">
        <v>2134</v>
      </c>
      <c r="B453" s="178" t="s">
        <v>146</v>
      </c>
      <c r="C453" s="212">
        <f>SUM(C445:C452)</f>
        <v>0</v>
      </c>
      <c r="D453" s="215">
        <f>SUM(D445:D452)</f>
        <v>0</v>
      </c>
      <c r="F453" s="182">
        <f>SUM(F445:F452)</f>
        <v>0</v>
      </c>
      <c r="G453" s="182">
        <f>SUM(G445:G452)</f>
        <v>0</v>
      </c>
    </row>
    <row r="454" spans="1:7" outlineLevel="1" x14ac:dyDescent="0.3">
      <c r="A454" s="276" t="s">
        <v>2135</v>
      </c>
      <c r="B454" s="165"/>
      <c r="C454" s="212"/>
      <c r="D454" s="215"/>
      <c r="F454" s="211" t="str">
        <f t="shared" si="16"/>
        <v/>
      </c>
      <c r="G454" s="211" t="str">
        <f t="shared" si="17"/>
        <v/>
      </c>
    </row>
    <row r="455" spans="1:7" outlineLevel="1" x14ac:dyDescent="0.3">
      <c r="A455" s="276" t="s">
        <v>2136</v>
      </c>
      <c r="B455" s="165"/>
      <c r="C455" s="212"/>
      <c r="D455" s="215"/>
      <c r="F455" s="211" t="str">
        <f t="shared" si="16"/>
        <v/>
      </c>
      <c r="G455" s="211" t="str">
        <f t="shared" si="17"/>
        <v/>
      </c>
    </row>
    <row r="456" spans="1:7" outlineLevel="1" x14ac:dyDescent="0.3">
      <c r="A456" s="276" t="s">
        <v>2137</v>
      </c>
      <c r="B456" s="165"/>
      <c r="C456" s="212"/>
      <c r="D456" s="215"/>
      <c r="F456" s="211" t="str">
        <f t="shared" si="16"/>
        <v/>
      </c>
      <c r="G456" s="211" t="str">
        <f t="shared" si="17"/>
        <v/>
      </c>
    </row>
    <row r="457" spans="1:7" outlineLevel="1" x14ac:dyDescent="0.3">
      <c r="A457" s="276" t="s">
        <v>2138</v>
      </c>
      <c r="B457" s="165"/>
      <c r="C457" s="212"/>
      <c r="D457" s="215"/>
      <c r="F457" s="211" t="str">
        <f t="shared" si="16"/>
        <v/>
      </c>
      <c r="G457" s="211" t="str">
        <f t="shared" si="17"/>
        <v/>
      </c>
    </row>
    <row r="458" spans="1:7" outlineLevel="1" x14ac:dyDescent="0.3">
      <c r="A458" s="276" t="s">
        <v>2139</v>
      </c>
      <c r="B458" s="165"/>
      <c r="C458" s="212"/>
      <c r="D458" s="215"/>
      <c r="F458" s="211" t="str">
        <f t="shared" si="16"/>
        <v/>
      </c>
      <c r="G458" s="211" t="str">
        <f t="shared" si="17"/>
        <v/>
      </c>
    </row>
    <row r="459" spans="1:7" outlineLevel="1" x14ac:dyDescent="0.3">
      <c r="A459" s="276" t="s">
        <v>2140</v>
      </c>
      <c r="B459" s="165"/>
      <c r="C459" s="212"/>
      <c r="D459" s="215"/>
      <c r="F459" s="211" t="str">
        <f t="shared" si="16"/>
        <v/>
      </c>
      <c r="G459" s="211" t="str">
        <f t="shared" si="17"/>
        <v/>
      </c>
    </row>
    <row r="460" spans="1:7" outlineLevel="1" x14ac:dyDescent="0.3">
      <c r="A460" s="276" t="s">
        <v>2141</v>
      </c>
      <c r="B460" s="165"/>
      <c r="F460" s="162"/>
      <c r="G460" s="162"/>
    </row>
    <row r="461" spans="1:7" outlineLevel="1" x14ac:dyDescent="0.3">
      <c r="A461" s="276" t="s">
        <v>2142</v>
      </c>
      <c r="B461" s="165"/>
      <c r="F461" s="162"/>
      <c r="G461" s="162"/>
    </row>
    <row r="462" spans="1:7" outlineLevel="1" x14ac:dyDescent="0.3">
      <c r="A462" s="276" t="s">
        <v>2143</v>
      </c>
      <c r="B462" s="165"/>
      <c r="F462" s="164"/>
      <c r="G462" s="164"/>
    </row>
    <row r="463" spans="1:7" ht="15" customHeight="1" x14ac:dyDescent="0.3">
      <c r="A463" s="159"/>
      <c r="B463" s="159" t="s">
        <v>2483</v>
      </c>
      <c r="C463" s="159" t="s">
        <v>670</v>
      </c>
      <c r="D463" s="159" t="s">
        <v>671</v>
      </c>
      <c r="E463" s="159"/>
      <c r="F463" s="159" t="s">
        <v>499</v>
      </c>
      <c r="G463" s="159" t="s">
        <v>672</v>
      </c>
    </row>
    <row r="464" spans="1:7" x14ac:dyDescent="0.3">
      <c r="A464" s="276" t="s">
        <v>2144</v>
      </c>
      <c r="B464" s="148" t="s">
        <v>703</v>
      </c>
      <c r="C464" s="615" t="s">
        <v>1226</v>
      </c>
      <c r="D464" s="615" t="s">
        <v>1226</v>
      </c>
      <c r="G464" s="148"/>
    </row>
    <row r="465" spans="1:7" x14ac:dyDescent="0.3">
      <c r="A465" s="276"/>
      <c r="G465" s="148"/>
    </row>
    <row r="466" spans="1:7" x14ac:dyDescent="0.3">
      <c r="A466" s="276"/>
      <c r="B466" s="169" t="s">
        <v>704</v>
      </c>
      <c r="G466" s="148"/>
    </row>
    <row r="467" spans="1:7" x14ac:dyDescent="0.3">
      <c r="A467" s="276" t="s">
        <v>2145</v>
      </c>
      <c r="B467" s="148" t="s">
        <v>706</v>
      </c>
      <c r="C467" s="615" t="s">
        <v>1226</v>
      </c>
      <c r="D467" s="615" t="s">
        <v>1226</v>
      </c>
      <c r="F467" s="211" t="str">
        <f>IF($C$475=0,"",IF(C467="[Mark as ND1 if not relevant]","",C467/$C$475))</f>
        <v/>
      </c>
      <c r="G467" s="211" t="str">
        <f>IF($D$475=0,"",IF(D467="[Mark as ND1 if not relevant]","",D467/$D$475))</f>
        <v/>
      </c>
    </row>
    <row r="468" spans="1:7" x14ac:dyDescent="0.3">
      <c r="A468" s="276" t="s">
        <v>2146</v>
      </c>
      <c r="B468" s="148" t="s">
        <v>708</v>
      </c>
      <c r="C468" s="615" t="s">
        <v>1226</v>
      </c>
      <c r="D468" s="615" t="s">
        <v>1226</v>
      </c>
      <c r="F468" s="211" t="str">
        <f t="shared" ref="F468:F474" si="18">IF($C$475=0,"",IF(C468="[Mark as ND1 if not relevant]","",C468/$C$475))</f>
        <v/>
      </c>
      <c r="G468" s="211" t="str">
        <f t="shared" ref="G468:G474" si="19">IF($D$475=0,"",IF(D468="[Mark as ND1 if not relevant]","",D468/$D$475))</f>
        <v/>
      </c>
    </row>
    <row r="469" spans="1:7" x14ac:dyDescent="0.3">
      <c r="A469" s="276" t="s">
        <v>2147</v>
      </c>
      <c r="B469" s="148" t="s">
        <v>710</v>
      </c>
      <c r="C469" s="615" t="s">
        <v>1226</v>
      </c>
      <c r="D469" s="615" t="s">
        <v>1226</v>
      </c>
      <c r="F469" s="211" t="str">
        <f t="shared" si="18"/>
        <v/>
      </c>
      <c r="G469" s="211" t="str">
        <f t="shared" si="19"/>
        <v/>
      </c>
    </row>
    <row r="470" spans="1:7" x14ac:dyDescent="0.3">
      <c r="A470" s="276" t="s">
        <v>2148</v>
      </c>
      <c r="B470" s="148" t="s">
        <v>712</v>
      </c>
      <c r="C470" s="615" t="s">
        <v>1226</v>
      </c>
      <c r="D470" s="615" t="s">
        <v>1226</v>
      </c>
      <c r="F470" s="211" t="str">
        <f t="shared" si="18"/>
        <v/>
      </c>
      <c r="G470" s="211" t="str">
        <f t="shared" si="19"/>
        <v/>
      </c>
    </row>
    <row r="471" spans="1:7" x14ac:dyDescent="0.3">
      <c r="A471" s="276" t="s">
        <v>2149</v>
      </c>
      <c r="B471" s="148" t="s">
        <v>714</v>
      </c>
      <c r="C471" s="615" t="s">
        <v>1226</v>
      </c>
      <c r="D471" s="615" t="s">
        <v>1226</v>
      </c>
      <c r="F471" s="211" t="str">
        <f t="shared" si="18"/>
        <v/>
      </c>
      <c r="G471" s="211" t="str">
        <f t="shared" si="19"/>
        <v/>
      </c>
    </row>
    <row r="472" spans="1:7" x14ac:dyDescent="0.3">
      <c r="A472" s="276" t="s">
        <v>2150</v>
      </c>
      <c r="B472" s="148" t="s">
        <v>716</v>
      </c>
      <c r="C472" s="615" t="s">
        <v>1226</v>
      </c>
      <c r="D472" s="615" t="s">
        <v>1226</v>
      </c>
      <c r="F472" s="211" t="str">
        <f t="shared" si="18"/>
        <v/>
      </c>
      <c r="G472" s="211" t="str">
        <f t="shared" si="19"/>
        <v/>
      </c>
    </row>
    <row r="473" spans="1:7" x14ac:dyDescent="0.3">
      <c r="A473" s="276" t="s">
        <v>2151</v>
      </c>
      <c r="B473" s="148" t="s">
        <v>718</v>
      </c>
      <c r="C473" s="615" t="s">
        <v>1226</v>
      </c>
      <c r="D473" s="615" t="s">
        <v>1226</v>
      </c>
      <c r="F473" s="211" t="str">
        <f t="shared" si="18"/>
        <v/>
      </c>
      <c r="G473" s="211" t="str">
        <f t="shared" si="19"/>
        <v/>
      </c>
    </row>
    <row r="474" spans="1:7" x14ac:dyDescent="0.3">
      <c r="A474" s="276" t="s">
        <v>2152</v>
      </c>
      <c r="B474" s="148" t="s">
        <v>720</v>
      </c>
      <c r="C474" s="615" t="s">
        <v>1226</v>
      </c>
      <c r="D474" s="615" t="s">
        <v>1226</v>
      </c>
      <c r="F474" s="211" t="str">
        <f t="shared" si="18"/>
        <v/>
      </c>
      <c r="G474" s="211" t="str">
        <f t="shared" si="19"/>
        <v/>
      </c>
    </row>
    <row r="475" spans="1:7" x14ac:dyDescent="0.3">
      <c r="A475" s="276" t="s">
        <v>2153</v>
      </c>
      <c r="B475" s="178" t="s">
        <v>146</v>
      </c>
      <c r="C475" s="212">
        <f>SUM(C467:C474)</f>
        <v>0</v>
      </c>
      <c r="D475" s="215">
        <f>SUM(D467:D474)</f>
        <v>0</v>
      </c>
      <c r="F475" s="182">
        <f>SUM(F467:F474)</f>
        <v>0</v>
      </c>
      <c r="G475" s="182">
        <f>SUM(G467:G474)</f>
        <v>0</v>
      </c>
    </row>
    <row r="476" spans="1:7" outlineLevel="1" x14ac:dyDescent="0.3">
      <c r="A476" s="276" t="s">
        <v>2154</v>
      </c>
      <c r="B476" s="165"/>
      <c r="C476" s="212"/>
      <c r="D476" s="215"/>
      <c r="F476" s="211" t="str">
        <f t="shared" ref="F476:F481" si="20">IF($C$475=0,"",IF(C476="[for completion]","",C476/$C$475))</f>
        <v/>
      </c>
      <c r="G476" s="211" t="str">
        <f t="shared" ref="G476:G481" si="21">IF($D$475=0,"",IF(D476="[for completion]","",D476/$D$475))</f>
        <v/>
      </c>
    </row>
    <row r="477" spans="1:7" outlineLevel="1" x14ac:dyDescent="0.3">
      <c r="A477" s="276" t="s">
        <v>2155</v>
      </c>
      <c r="B477" s="165"/>
      <c r="C477" s="212"/>
      <c r="D477" s="215"/>
      <c r="F477" s="211" t="str">
        <f t="shared" si="20"/>
        <v/>
      </c>
      <c r="G477" s="211" t="str">
        <f t="shared" si="21"/>
        <v/>
      </c>
    </row>
    <row r="478" spans="1:7" outlineLevel="1" x14ac:dyDescent="0.3">
      <c r="A478" s="276" t="s">
        <v>2156</v>
      </c>
      <c r="B478" s="165"/>
      <c r="C478" s="212"/>
      <c r="D478" s="215"/>
      <c r="F478" s="211" t="str">
        <f t="shared" si="20"/>
        <v/>
      </c>
      <c r="G478" s="211" t="str">
        <f t="shared" si="21"/>
        <v/>
      </c>
    </row>
    <row r="479" spans="1:7" outlineLevel="1" x14ac:dyDescent="0.3">
      <c r="A479" s="276" t="s">
        <v>2157</v>
      </c>
      <c r="B479" s="165"/>
      <c r="C479" s="212"/>
      <c r="D479" s="215"/>
      <c r="F479" s="211" t="str">
        <f t="shared" si="20"/>
        <v/>
      </c>
      <c r="G479" s="211" t="str">
        <f t="shared" si="21"/>
        <v/>
      </c>
    </row>
    <row r="480" spans="1:7" outlineLevel="1" x14ac:dyDescent="0.3">
      <c r="A480" s="276" t="s">
        <v>2158</v>
      </c>
      <c r="B480" s="165"/>
      <c r="C480" s="212"/>
      <c r="D480" s="215"/>
      <c r="F480" s="211" t="str">
        <f t="shared" si="20"/>
        <v/>
      </c>
      <c r="G480" s="211" t="str">
        <f t="shared" si="21"/>
        <v/>
      </c>
    </row>
    <row r="481" spans="1:7" outlineLevel="1" x14ac:dyDescent="0.3">
      <c r="A481" s="276" t="s">
        <v>2159</v>
      </c>
      <c r="B481" s="165"/>
      <c r="C481" s="212"/>
      <c r="D481" s="215"/>
      <c r="F481" s="211" t="str">
        <f t="shared" si="20"/>
        <v/>
      </c>
      <c r="G481" s="211" t="str">
        <f t="shared" si="21"/>
        <v/>
      </c>
    </row>
    <row r="482" spans="1:7" outlineLevel="1" x14ac:dyDescent="0.3">
      <c r="A482" s="276" t="s">
        <v>2160</v>
      </c>
      <c r="B482" s="165"/>
      <c r="F482" s="211"/>
      <c r="G482" s="211"/>
    </row>
    <row r="483" spans="1:7" outlineLevel="1" x14ac:dyDescent="0.3">
      <c r="A483" s="276" t="s">
        <v>2161</v>
      </c>
      <c r="B483" s="165"/>
      <c r="F483" s="211"/>
      <c r="G483" s="211"/>
    </row>
    <row r="484" spans="1:7" outlineLevel="1" x14ac:dyDescent="0.3">
      <c r="A484" s="276" t="s">
        <v>2162</v>
      </c>
      <c r="B484" s="165"/>
      <c r="F484" s="211"/>
      <c r="G484" s="182"/>
    </row>
    <row r="485" spans="1:7" ht="15" customHeight="1" x14ac:dyDescent="0.3">
      <c r="A485" s="159"/>
      <c r="B485" s="160" t="s">
        <v>2346</v>
      </c>
      <c r="C485" s="159" t="s">
        <v>790</v>
      </c>
      <c r="D485" s="159"/>
      <c r="E485" s="159"/>
      <c r="F485" s="159"/>
      <c r="G485" s="161"/>
    </row>
    <row r="486" spans="1:7" x14ac:dyDescent="0.3">
      <c r="A486" s="276" t="s">
        <v>2347</v>
      </c>
      <c r="B486" s="169" t="s">
        <v>791</v>
      </c>
      <c r="C486" s="615" t="s">
        <v>1226</v>
      </c>
      <c r="G486" s="148"/>
    </row>
    <row r="487" spans="1:7" x14ac:dyDescent="0.3">
      <c r="A487" s="276" t="s">
        <v>2348</v>
      </c>
      <c r="B487" s="169" t="s">
        <v>792</v>
      </c>
      <c r="C487" s="615" t="s">
        <v>1226</v>
      </c>
      <c r="G487" s="148"/>
    </row>
    <row r="488" spans="1:7" x14ac:dyDescent="0.3">
      <c r="A488" s="276" t="s">
        <v>2349</v>
      </c>
      <c r="B488" s="169" t="s">
        <v>793</v>
      </c>
      <c r="C488" s="615" t="s">
        <v>1226</v>
      </c>
      <c r="G488" s="148"/>
    </row>
    <row r="489" spans="1:7" x14ac:dyDescent="0.3">
      <c r="A489" s="276" t="s">
        <v>2350</v>
      </c>
      <c r="B489" s="169" t="s">
        <v>794</v>
      </c>
      <c r="C489" s="615" t="s">
        <v>1226</v>
      </c>
      <c r="G489" s="148"/>
    </row>
    <row r="490" spans="1:7" x14ac:dyDescent="0.3">
      <c r="A490" s="276" t="s">
        <v>2351</v>
      </c>
      <c r="B490" s="169" t="s">
        <v>795</v>
      </c>
      <c r="C490" s="615" t="s">
        <v>1226</v>
      </c>
      <c r="G490" s="148"/>
    </row>
    <row r="491" spans="1:7" x14ac:dyDescent="0.3">
      <c r="A491" s="276" t="s">
        <v>2352</v>
      </c>
      <c r="B491" s="169" t="s">
        <v>796</v>
      </c>
      <c r="C491" s="615" t="s">
        <v>1226</v>
      </c>
      <c r="G491" s="148"/>
    </row>
    <row r="492" spans="1:7" x14ac:dyDescent="0.3">
      <c r="A492" s="276" t="s">
        <v>2353</v>
      </c>
      <c r="B492" s="169" t="s">
        <v>797</v>
      </c>
      <c r="C492" s="615" t="s">
        <v>1226</v>
      </c>
      <c r="G492" s="148"/>
    </row>
    <row r="493" spans="1:7" s="271" customFormat="1" x14ac:dyDescent="0.3">
      <c r="A493" s="276" t="s">
        <v>2354</v>
      </c>
      <c r="B493" s="241" t="s">
        <v>2497</v>
      </c>
      <c r="C493" s="615" t="s">
        <v>1226</v>
      </c>
      <c r="D493" s="272"/>
      <c r="E493" s="272"/>
      <c r="F493" s="272"/>
      <c r="G493" s="272"/>
    </row>
    <row r="494" spans="1:7" s="271" customFormat="1" x14ac:dyDescent="0.3">
      <c r="A494" s="276" t="s">
        <v>2355</v>
      </c>
      <c r="B494" s="241" t="s">
        <v>2498</v>
      </c>
      <c r="C494" s="615" t="s">
        <v>1226</v>
      </c>
      <c r="D494" s="272"/>
      <c r="E494" s="272"/>
      <c r="F494" s="272"/>
      <c r="G494" s="272"/>
    </row>
    <row r="495" spans="1:7" s="271" customFormat="1" x14ac:dyDescent="0.3">
      <c r="A495" s="276" t="s">
        <v>2356</v>
      </c>
      <c r="B495" s="241" t="s">
        <v>2499</v>
      </c>
      <c r="C495" s="615" t="s">
        <v>1226</v>
      </c>
      <c r="D495" s="272"/>
      <c r="E495" s="272"/>
      <c r="F495" s="272"/>
      <c r="G495" s="272"/>
    </row>
    <row r="496" spans="1:7" x14ac:dyDescent="0.3">
      <c r="A496" s="276" t="s">
        <v>2500</v>
      </c>
      <c r="B496" s="241" t="s">
        <v>798</v>
      </c>
      <c r="C496" s="615" t="s">
        <v>1226</v>
      </c>
      <c r="G496" s="148"/>
    </row>
    <row r="497" spans="1:7" x14ac:dyDescent="0.3">
      <c r="A497" s="276" t="s">
        <v>2501</v>
      </c>
      <c r="B497" s="241" t="s">
        <v>799</v>
      </c>
      <c r="C497" s="615" t="s">
        <v>1226</v>
      </c>
      <c r="G497" s="148"/>
    </row>
    <row r="498" spans="1:7" x14ac:dyDescent="0.3">
      <c r="A498" s="276" t="s">
        <v>2502</v>
      </c>
      <c r="B498" s="241" t="s">
        <v>144</v>
      </c>
      <c r="C498" s="615" t="s">
        <v>1226</v>
      </c>
      <c r="G498" s="148"/>
    </row>
    <row r="499" spans="1:7" outlineLevel="1" x14ac:dyDescent="0.3">
      <c r="A499" s="631" t="s">
        <v>2357</v>
      </c>
      <c r="B499" s="238"/>
      <c r="C499" s="182"/>
      <c r="G499" s="148"/>
    </row>
    <row r="500" spans="1:7" outlineLevel="1" x14ac:dyDescent="0.3">
      <c r="A500" s="276" t="s">
        <v>2358</v>
      </c>
      <c r="B500" s="165"/>
      <c r="C500" s="182"/>
      <c r="G500" s="148"/>
    </row>
    <row r="501" spans="1:7" outlineLevel="1" x14ac:dyDescent="0.3">
      <c r="A501" s="276" t="s">
        <v>2359</v>
      </c>
      <c r="B501" s="165"/>
      <c r="C501" s="182"/>
      <c r="G501" s="148"/>
    </row>
    <row r="502" spans="1:7" outlineLevel="1" x14ac:dyDescent="0.3">
      <c r="A502" s="276" t="s">
        <v>2360</v>
      </c>
      <c r="B502" s="165"/>
      <c r="C502" s="182"/>
      <c r="G502" s="148"/>
    </row>
    <row r="503" spans="1:7" outlineLevel="1" x14ac:dyDescent="0.3">
      <c r="A503" s="276" t="s">
        <v>2361</v>
      </c>
      <c r="B503" s="165"/>
      <c r="C503" s="182"/>
      <c r="G503" s="148"/>
    </row>
    <row r="504" spans="1:7" outlineLevel="1" x14ac:dyDescent="0.3">
      <c r="A504" s="276" t="s">
        <v>2362</v>
      </c>
      <c r="B504" s="165"/>
      <c r="C504" s="182"/>
      <c r="G504" s="148"/>
    </row>
    <row r="505" spans="1:7" outlineLevel="1" x14ac:dyDescent="0.3">
      <c r="A505" s="276" t="s">
        <v>2363</v>
      </c>
      <c r="B505" s="165"/>
      <c r="C505" s="182"/>
      <c r="G505" s="148"/>
    </row>
    <row r="506" spans="1:7" outlineLevel="1" x14ac:dyDescent="0.3">
      <c r="A506" s="276" t="s">
        <v>2364</v>
      </c>
      <c r="B506" s="165"/>
      <c r="C506" s="182"/>
      <c r="G506" s="148"/>
    </row>
    <row r="507" spans="1:7" outlineLevel="1" x14ac:dyDescent="0.3">
      <c r="A507" s="276" t="s">
        <v>2365</v>
      </c>
      <c r="B507" s="165"/>
      <c r="C507" s="182"/>
      <c r="G507" s="148"/>
    </row>
    <row r="508" spans="1:7" outlineLevel="1" x14ac:dyDescent="0.3">
      <c r="A508" s="276" t="s">
        <v>2366</v>
      </c>
      <c r="B508" s="165"/>
      <c r="C508" s="182"/>
      <c r="G508" s="148"/>
    </row>
    <row r="509" spans="1:7" outlineLevel="1" x14ac:dyDescent="0.3">
      <c r="A509" s="276" t="s">
        <v>2367</v>
      </c>
      <c r="B509" s="165"/>
      <c r="C509" s="182"/>
      <c r="G509" s="148"/>
    </row>
    <row r="510" spans="1:7" outlineLevel="1" x14ac:dyDescent="0.3">
      <c r="A510" s="276" t="s">
        <v>2368</v>
      </c>
      <c r="B510" s="165"/>
      <c r="C510" s="182"/>
    </row>
    <row r="511" spans="1:7" outlineLevel="1" x14ac:dyDescent="0.3">
      <c r="A511" s="276" t="s">
        <v>2369</v>
      </c>
      <c r="B511" s="165"/>
      <c r="C511" s="182"/>
    </row>
    <row r="512" spans="1:7" outlineLevel="1" x14ac:dyDescent="0.3">
      <c r="A512" s="276" t="s">
        <v>2370</v>
      </c>
      <c r="B512" s="165"/>
      <c r="C512" s="182"/>
    </row>
    <row r="513" spans="1:7" s="221" customFormat="1" x14ac:dyDescent="0.3">
      <c r="A513" s="159"/>
      <c r="B513" s="197" t="s">
        <v>2610</v>
      </c>
      <c r="C513" s="159" t="s">
        <v>111</v>
      </c>
      <c r="D513" s="159" t="s">
        <v>1660</v>
      </c>
      <c r="E513" s="159"/>
      <c r="F513" s="159" t="s">
        <v>499</v>
      </c>
      <c r="G513" s="159" t="s">
        <v>2000</v>
      </c>
    </row>
    <row r="514" spans="1:7" s="221" customFormat="1" x14ac:dyDescent="0.3">
      <c r="A514" s="631" t="s">
        <v>2163</v>
      </c>
      <c r="B514" s="260"/>
      <c r="C514" s="310"/>
      <c r="D514" s="320"/>
      <c r="E514" s="261"/>
      <c r="F514" s="265" t="str">
        <f>IF($C$532=0,"",IF(C514="[for completion]","",IF(C514="","",C514/$C$532)))</f>
        <v/>
      </c>
      <c r="G514" s="265" t="str">
        <f>IF($D$532=0,"",IF(D514="[for completion]","",IF(D514="","",D514/$D$532)))</f>
        <v/>
      </c>
    </row>
    <row r="515" spans="1:7" s="221" customFormat="1" x14ac:dyDescent="0.3">
      <c r="A515" s="631" t="s">
        <v>2164</v>
      </c>
      <c r="B515" s="260"/>
      <c r="C515" s="310"/>
      <c r="D515" s="320"/>
      <c r="E515" s="261"/>
      <c r="F515" s="265" t="str">
        <f t="shared" ref="F515:F531" si="22">IF($C$532=0,"",IF(C515="[for completion]","",IF(C515="","",C515/$C$532)))</f>
        <v/>
      </c>
      <c r="G515" s="265" t="str">
        <f t="shared" ref="G515:G531" si="23">IF($D$532=0,"",IF(D515="[for completion]","",IF(D515="","",D515/$D$532)))</f>
        <v/>
      </c>
    </row>
    <row r="516" spans="1:7" s="221" customFormat="1" x14ac:dyDescent="0.3">
      <c r="A516" s="631" t="s">
        <v>2165</v>
      </c>
      <c r="B516" s="260"/>
      <c r="C516" s="310"/>
      <c r="D516" s="320"/>
      <c r="E516" s="261"/>
      <c r="F516" s="265" t="str">
        <f t="shared" si="22"/>
        <v/>
      </c>
      <c r="G516" s="265" t="str">
        <f t="shared" si="23"/>
        <v/>
      </c>
    </row>
    <row r="517" spans="1:7" s="221" customFormat="1" x14ac:dyDescent="0.3">
      <c r="A517" s="631" t="s">
        <v>2166</v>
      </c>
      <c r="B517" s="260"/>
      <c r="C517" s="310"/>
      <c r="D517" s="320"/>
      <c r="E517" s="261"/>
      <c r="F517" s="265" t="str">
        <f t="shared" si="22"/>
        <v/>
      </c>
      <c r="G517" s="265" t="str">
        <f t="shared" si="23"/>
        <v/>
      </c>
    </row>
    <row r="518" spans="1:7" s="221" customFormat="1" x14ac:dyDescent="0.3">
      <c r="A518" s="631" t="s">
        <v>2167</v>
      </c>
      <c r="B518" s="260"/>
      <c r="C518" s="310"/>
      <c r="D518" s="320"/>
      <c r="E518" s="261"/>
      <c r="F518" s="265" t="str">
        <f t="shared" si="22"/>
        <v/>
      </c>
      <c r="G518" s="265" t="str">
        <f t="shared" si="23"/>
        <v/>
      </c>
    </row>
    <row r="519" spans="1:7" s="221" customFormat="1" x14ac:dyDescent="0.3">
      <c r="A519" s="631" t="s">
        <v>2168</v>
      </c>
      <c r="B519" s="260"/>
      <c r="C519" s="310"/>
      <c r="D519" s="320"/>
      <c r="E519" s="261"/>
      <c r="F519" s="265" t="str">
        <f t="shared" si="22"/>
        <v/>
      </c>
      <c r="G519" s="265" t="str">
        <f t="shared" si="23"/>
        <v/>
      </c>
    </row>
    <row r="520" spans="1:7" s="221" customFormat="1" x14ac:dyDescent="0.3">
      <c r="A520" s="631" t="s">
        <v>2169</v>
      </c>
      <c r="B520" s="260"/>
      <c r="C520" s="310"/>
      <c r="D520" s="320"/>
      <c r="E520" s="261"/>
      <c r="F520" s="265" t="str">
        <f t="shared" si="22"/>
        <v/>
      </c>
      <c r="G520" s="265" t="str">
        <f t="shared" si="23"/>
        <v/>
      </c>
    </row>
    <row r="521" spans="1:7" s="221" customFormat="1" x14ac:dyDescent="0.3">
      <c r="A521" s="631" t="s">
        <v>2170</v>
      </c>
      <c r="B521" s="260"/>
      <c r="C521" s="310"/>
      <c r="D521" s="320"/>
      <c r="E521" s="261"/>
      <c r="F521" s="265" t="str">
        <f t="shared" si="22"/>
        <v/>
      </c>
      <c r="G521" s="265" t="str">
        <f t="shared" si="23"/>
        <v/>
      </c>
    </row>
    <row r="522" spans="1:7" s="221" customFormat="1" x14ac:dyDescent="0.3">
      <c r="A522" s="631" t="s">
        <v>2171</v>
      </c>
      <c r="B522" s="260"/>
      <c r="C522" s="310"/>
      <c r="D522" s="320"/>
      <c r="E522" s="261"/>
      <c r="F522" s="265" t="str">
        <f t="shared" si="22"/>
        <v/>
      </c>
      <c r="G522" s="265" t="str">
        <f t="shared" si="23"/>
        <v/>
      </c>
    </row>
    <row r="523" spans="1:7" s="221" customFormat="1" x14ac:dyDescent="0.3">
      <c r="A523" s="631" t="s">
        <v>2172</v>
      </c>
      <c r="B523" s="260"/>
      <c r="C523" s="310"/>
      <c r="D523" s="320"/>
      <c r="E523" s="261"/>
      <c r="F523" s="265" t="str">
        <f t="shared" si="22"/>
        <v/>
      </c>
      <c r="G523" s="265" t="str">
        <f t="shared" si="23"/>
        <v/>
      </c>
    </row>
    <row r="524" spans="1:7" s="221" customFormat="1" x14ac:dyDescent="0.3">
      <c r="A524" s="631" t="s">
        <v>2208</v>
      </c>
      <c r="B524" s="260"/>
      <c r="C524" s="310"/>
      <c r="D524" s="320"/>
      <c r="E524" s="261"/>
      <c r="F524" s="265" t="str">
        <f t="shared" si="22"/>
        <v/>
      </c>
      <c r="G524" s="265" t="str">
        <f t="shared" si="23"/>
        <v/>
      </c>
    </row>
    <row r="525" spans="1:7" s="221" customFormat="1" x14ac:dyDescent="0.3">
      <c r="A525" s="631" t="s">
        <v>2372</v>
      </c>
      <c r="B525" s="260"/>
      <c r="C525" s="310"/>
      <c r="D525" s="320"/>
      <c r="E525" s="261"/>
      <c r="F525" s="265" t="str">
        <f t="shared" si="22"/>
        <v/>
      </c>
      <c r="G525" s="265" t="str">
        <f t="shared" si="23"/>
        <v/>
      </c>
    </row>
    <row r="526" spans="1:7" s="221" customFormat="1" x14ac:dyDescent="0.3">
      <c r="A526" s="631" t="s">
        <v>2373</v>
      </c>
      <c r="B526" s="260"/>
      <c r="C526" s="310"/>
      <c r="D526" s="320"/>
      <c r="E526" s="261"/>
      <c r="F526" s="265" t="str">
        <f t="shared" si="22"/>
        <v/>
      </c>
      <c r="G526" s="265" t="str">
        <f t="shared" si="23"/>
        <v/>
      </c>
    </row>
    <row r="527" spans="1:7" s="221" customFormat="1" x14ac:dyDescent="0.3">
      <c r="A527" s="631" t="s">
        <v>2374</v>
      </c>
      <c r="B527" s="260"/>
      <c r="C527" s="310"/>
      <c r="D527" s="320"/>
      <c r="E527" s="261"/>
      <c r="F527" s="265" t="str">
        <f t="shared" si="22"/>
        <v/>
      </c>
      <c r="G527" s="265" t="str">
        <f t="shared" si="23"/>
        <v/>
      </c>
    </row>
    <row r="528" spans="1:7" s="221" customFormat="1" x14ac:dyDescent="0.3">
      <c r="A528" s="631" t="s">
        <v>2375</v>
      </c>
      <c r="B528" s="260"/>
      <c r="C528" s="310"/>
      <c r="D528" s="320"/>
      <c r="E528" s="261"/>
      <c r="F528" s="265" t="str">
        <f t="shared" si="22"/>
        <v/>
      </c>
      <c r="G528" s="265" t="str">
        <f t="shared" si="23"/>
        <v/>
      </c>
    </row>
    <row r="529" spans="1:7" s="221" customFormat="1" x14ac:dyDescent="0.3">
      <c r="A529" s="631" t="s">
        <v>2376</v>
      </c>
      <c r="B529" s="260"/>
      <c r="C529" s="310"/>
      <c r="D529" s="320"/>
      <c r="E529" s="261"/>
      <c r="F529" s="265" t="str">
        <f t="shared" si="22"/>
        <v/>
      </c>
      <c r="G529" s="265" t="str">
        <f t="shared" si="23"/>
        <v/>
      </c>
    </row>
    <row r="530" spans="1:7" s="221" customFormat="1" x14ac:dyDescent="0.3">
      <c r="A530" s="631" t="s">
        <v>2377</v>
      </c>
      <c r="B530" s="260"/>
      <c r="C530" s="310"/>
      <c r="D530" s="320"/>
      <c r="E530" s="261"/>
      <c r="F530" s="265" t="str">
        <f t="shared" si="22"/>
        <v/>
      </c>
      <c r="G530" s="265" t="str">
        <f t="shared" si="23"/>
        <v/>
      </c>
    </row>
    <row r="531" spans="1:7" s="221" customFormat="1" x14ac:dyDescent="0.3">
      <c r="A531" s="631" t="s">
        <v>2378</v>
      </c>
      <c r="B531" s="260"/>
      <c r="C531" s="310"/>
      <c r="D531" s="320"/>
      <c r="E531" s="261"/>
      <c r="F531" s="265" t="str">
        <f t="shared" si="22"/>
        <v/>
      </c>
      <c r="G531" s="265" t="str">
        <f t="shared" si="23"/>
        <v/>
      </c>
    </row>
    <row r="532" spans="1:7" s="221" customFormat="1" x14ac:dyDescent="0.3">
      <c r="A532" s="631" t="s">
        <v>2379</v>
      </c>
      <c r="B532" s="260" t="s">
        <v>146</v>
      </c>
      <c r="C532" s="310">
        <f>SUM(C514:C531)</f>
        <v>0</v>
      </c>
      <c r="D532" s="320">
        <f>SUM(D514:D531)</f>
        <v>0</v>
      </c>
      <c r="E532" s="261"/>
      <c r="F532" s="273">
        <f>SUM(F514:F531)</f>
        <v>0</v>
      </c>
      <c r="G532" s="273">
        <f>SUM(G514:G531)</f>
        <v>0</v>
      </c>
    </row>
    <row r="533" spans="1:7" s="221" customFormat="1" x14ac:dyDescent="0.3">
      <c r="A533" s="631" t="s">
        <v>2173</v>
      </c>
      <c r="B533" s="260"/>
      <c r="C533" s="259"/>
      <c r="D533" s="259"/>
      <c r="E533" s="261"/>
      <c r="F533" s="261"/>
      <c r="G533" s="261"/>
    </row>
    <row r="534" spans="1:7" s="221" customFormat="1" x14ac:dyDescent="0.3">
      <c r="A534" s="631" t="s">
        <v>2380</v>
      </c>
      <c r="B534" s="260"/>
      <c r="C534" s="259"/>
      <c r="D534" s="259"/>
      <c r="E534" s="261"/>
      <c r="F534" s="261"/>
      <c r="G534" s="261"/>
    </row>
    <row r="535" spans="1:7" s="221" customFormat="1" x14ac:dyDescent="0.3">
      <c r="A535" s="631" t="s">
        <v>2381</v>
      </c>
      <c r="B535" s="260"/>
      <c r="C535" s="259"/>
      <c r="D535" s="259"/>
      <c r="E535" s="261"/>
      <c r="F535" s="261"/>
      <c r="G535" s="261"/>
    </row>
    <row r="536" spans="1:7" s="266" customFormat="1" x14ac:dyDescent="0.3">
      <c r="A536" s="159"/>
      <c r="B536" s="160" t="s">
        <v>2611</v>
      </c>
      <c r="C536" s="159" t="s">
        <v>111</v>
      </c>
      <c r="D536" s="159" t="s">
        <v>1660</v>
      </c>
      <c r="E536" s="159"/>
      <c r="F536" s="159" t="s">
        <v>499</v>
      </c>
      <c r="G536" s="159" t="s">
        <v>2000</v>
      </c>
    </row>
    <row r="537" spans="1:7" s="266" customFormat="1" x14ac:dyDescent="0.3">
      <c r="A537" s="631" t="s">
        <v>2174</v>
      </c>
      <c r="B537" s="278"/>
      <c r="C537" s="310"/>
      <c r="D537" s="320"/>
      <c r="E537" s="279"/>
      <c r="F537" s="265" t="str">
        <f>IF($C$555=0,"",IF(C537="[for completion]","",IF(C537="","",C537/$C$555)))</f>
        <v/>
      </c>
      <c r="G537" s="265" t="str">
        <f>IF($D$555=0,"",IF(D537="[for completion]","",IF(D537="","",D537/$D$555)))</f>
        <v/>
      </c>
    </row>
    <row r="538" spans="1:7" s="266" customFormat="1" x14ac:dyDescent="0.3">
      <c r="A538" s="631" t="s">
        <v>2175</v>
      </c>
      <c r="B538" s="278"/>
      <c r="C538" s="310"/>
      <c r="D538" s="320"/>
      <c r="E538" s="279"/>
      <c r="F538" s="265" t="str">
        <f t="shared" ref="F538:F554" si="24">IF($C$555=0,"",IF(C538="[for completion]","",IF(C538="","",C538/$C$555)))</f>
        <v/>
      </c>
      <c r="G538" s="265" t="str">
        <f t="shared" ref="G538:G554" si="25">IF($D$555=0,"",IF(D538="[for completion]","",IF(D538="","",D538/$D$555)))</f>
        <v/>
      </c>
    </row>
    <row r="539" spans="1:7" s="266" customFormat="1" x14ac:dyDescent="0.3">
      <c r="A539" s="631" t="s">
        <v>2176</v>
      </c>
      <c r="B539" s="278"/>
      <c r="C539" s="310"/>
      <c r="D539" s="320"/>
      <c r="E539" s="279"/>
      <c r="F539" s="265" t="str">
        <f t="shared" si="24"/>
        <v/>
      </c>
      <c r="G539" s="265" t="str">
        <f t="shared" si="25"/>
        <v/>
      </c>
    </row>
    <row r="540" spans="1:7" s="266" customFormat="1" x14ac:dyDescent="0.3">
      <c r="A540" s="631" t="s">
        <v>2177</v>
      </c>
      <c r="B540" s="278"/>
      <c r="C540" s="310"/>
      <c r="D540" s="320"/>
      <c r="E540" s="279"/>
      <c r="F540" s="265" t="str">
        <f t="shared" si="24"/>
        <v/>
      </c>
      <c r="G540" s="265" t="str">
        <f t="shared" si="25"/>
        <v/>
      </c>
    </row>
    <row r="541" spans="1:7" s="266" customFormat="1" x14ac:dyDescent="0.3">
      <c r="A541" s="631" t="s">
        <v>2178</v>
      </c>
      <c r="B541" s="278"/>
      <c r="C541" s="310"/>
      <c r="D541" s="320"/>
      <c r="E541" s="279"/>
      <c r="F541" s="265" t="str">
        <f t="shared" si="24"/>
        <v/>
      </c>
      <c r="G541" s="265" t="str">
        <f t="shared" si="25"/>
        <v/>
      </c>
    </row>
    <row r="542" spans="1:7" s="266" customFormat="1" x14ac:dyDescent="0.3">
      <c r="A542" s="631" t="s">
        <v>2383</v>
      </c>
      <c r="B542" s="278"/>
      <c r="C542" s="310"/>
      <c r="D542" s="320"/>
      <c r="E542" s="279"/>
      <c r="F542" s="265" t="str">
        <f t="shared" si="24"/>
        <v/>
      </c>
      <c r="G542" s="265" t="str">
        <f t="shared" si="25"/>
        <v/>
      </c>
    </row>
    <row r="543" spans="1:7" s="266" customFormat="1" x14ac:dyDescent="0.3">
      <c r="A543" s="631" t="s">
        <v>2384</v>
      </c>
      <c r="B543" s="278"/>
      <c r="C543" s="310"/>
      <c r="D543" s="320"/>
      <c r="E543" s="279"/>
      <c r="F543" s="265" t="str">
        <f t="shared" si="24"/>
        <v/>
      </c>
      <c r="G543" s="265" t="str">
        <f t="shared" si="25"/>
        <v/>
      </c>
    </row>
    <row r="544" spans="1:7" s="266" customFormat="1" x14ac:dyDescent="0.3">
      <c r="A544" s="631" t="s">
        <v>2385</v>
      </c>
      <c r="B544" s="278"/>
      <c r="C544" s="310"/>
      <c r="D544" s="320"/>
      <c r="E544" s="279"/>
      <c r="F544" s="265" t="str">
        <f t="shared" si="24"/>
        <v/>
      </c>
      <c r="G544" s="265" t="str">
        <f t="shared" si="25"/>
        <v/>
      </c>
    </row>
    <row r="545" spans="1:7" s="266" customFormat="1" x14ac:dyDescent="0.3">
      <c r="A545" s="631" t="s">
        <v>2386</v>
      </c>
      <c r="B545" s="278"/>
      <c r="C545" s="310"/>
      <c r="D545" s="320"/>
      <c r="E545" s="279"/>
      <c r="F545" s="265" t="str">
        <f t="shared" si="24"/>
        <v/>
      </c>
      <c r="G545" s="265" t="str">
        <f t="shared" si="25"/>
        <v/>
      </c>
    </row>
    <row r="546" spans="1:7" s="266" customFormat="1" x14ac:dyDescent="0.3">
      <c r="A546" s="631" t="s">
        <v>2387</v>
      </c>
      <c r="B546" s="278"/>
      <c r="C546" s="310"/>
      <c r="D546" s="320"/>
      <c r="E546" s="279"/>
      <c r="F546" s="265" t="str">
        <f t="shared" si="24"/>
        <v/>
      </c>
      <c r="G546" s="265" t="str">
        <f t="shared" si="25"/>
        <v/>
      </c>
    </row>
    <row r="547" spans="1:7" s="266" customFormat="1" x14ac:dyDescent="0.3">
      <c r="A547" s="631" t="s">
        <v>2388</v>
      </c>
      <c r="B547" s="278"/>
      <c r="C547" s="310"/>
      <c r="D547" s="320"/>
      <c r="E547" s="279"/>
      <c r="F547" s="265" t="str">
        <f t="shared" si="24"/>
        <v/>
      </c>
      <c r="G547" s="265" t="str">
        <f t="shared" si="25"/>
        <v/>
      </c>
    </row>
    <row r="548" spans="1:7" s="266" customFormat="1" x14ac:dyDescent="0.3">
      <c r="A548" s="631" t="s">
        <v>2389</v>
      </c>
      <c r="B548" s="278"/>
      <c r="C548" s="310"/>
      <c r="D548" s="320"/>
      <c r="E548" s="279"/>
      <c r="F548" s="265" t="str">
        <f t="shared" si="24"/>
        <v/>
      </c>
      <c r="G548" s="265" t="str">
        <f t="shared" si="25"/>
        <v/>
      </c>
    </row>
    <row r="549" spans="1:7" s="266" customFormat="1" x14ac:dyDescent="0.3">
      <c r="A549" s="631" t="s">
        <v>2390</v>
      </c>
      <c r="B549" s="278"/>
      <c r="C549" s="310"/>
      <c r="D549" s="320"/>
      <c r="E549" s="279"/>
      <c r="F549" s="265" t="str">
        <f t="shared" si="24"/>
        <v/>
      </c>
      <c r="G549" s="265" t="str">
        <f t="shared" si="25"/>
        <v/>
      </c>
    </row>
    <row r="550" spans="1:7" s="266" customFormat="1" x14ac:dyDescent="0.3">
      <c r="A550" s="631" t="s">
        <v>2391</v>
      </c>
      <c r="B550" s="278"/>
      <c r="C550" s="310"/>
      <c r="D550" s="320"/>
      <c r="E550" s="279"/>
      <c r="F550" s="265" t="str">
        <f t="shared" si="24"/>
        <v/>
      </c>
      <c r="G550" s="265" t="str">
        <f t="shared" si="25"/>
        <v/>
      </c>
    </row>
    <row r="551" spans="1:7" s="266" customFormat="1" x14ac:dyDescent="0.3">
      <c r="A551" s="631" t="s">
        <v>2392</v>
      </c>
      <c r="B551" s="278"/>
      <c r="C551" s="310"/>
      <c r="D551" s="320"/>
      <c r="E551" s="279"/>
      <c r="F551" s="265" t="str">
        <f t="shared" si="24"/>
        <v/>
      </c>
      <c r="G551" s="265" t="str">
        <f t="shared" si="25"/>
        <v/>
      </c>
    </row>
    <row r="552" spans="1:7" s="266" customFormat="1" x14ac:dyDescent="0.3">
      <c r="A552" s="631" t="s">
        <v>2393</v>
      </c>
      <c r="B552" s="278"/>
      <c r="C552" s="310"/>
      <c r="D552" s="320"/>
      <c r="E552" s="279"/>
      <c r="F552" s="265" t="str">
        <f t="shared" si="24"/>
        <v/>
      </c>
      <c r="G552" s="265" t="str">
        <f t="shared" si="25"/>
        <v/>
      </c>
    </row>
    <row r="553" spans="1:7" s="266" customFormat="1" x14ac:dyDescent="0.3">
      <c r="A553" s="631" t="s">
        <v>2394</v>
      </c>
      <c r="B553" s="278"/>
      <c r="C553" s="310"/>
      <c r="D553" s="320"/>
      <c r="E553" s="279"/>
      <c r="F553" s="265" t="str">
        <f t="shared" si="24"/>
        <v/>
      </c>
      <c r="G553" s="265" t="str">
        <f t="shared" si="25"/>
        <v/>
      </c>
    </row>
    <row r="554" spans="1:7" s="266" customFormat="1" x14ac:dyDescent="0.3">
      <c r="A554" s="631" t="s">
        <v>2395</v>
      </c>
      <c r="B554" s="278"/>
      <c r="C554" s="310"/>
      <c r="D554" s="320"/>
      <c r="E554" s="279"/>
      <c r="F554" s="265" t="str">
        <f t="shared" si="24"/>
        <v/>
      </c>
      <c r="G554" s="265" t="str">
        <f t="shared" si="25"/>
        <v/>
      </c>
    </row>
    <row r="555" spans="1:7" s="266" customFormat="1" x14ac:dyDescent="0.3">
      <c r="A555" s="631" t="s">
        <v>2396</v>
      </c>
      <c r="B555" s="278" t="s">
        <v>146</v>
      </c>
      <c r="C555" s="310">
        <f>SUM(C537:C554)</f>
        <v>0</v>
      </c>
      <c r="D555" s="320">
        <f>SUM(D537:D554)</f>
        <v>0</v>
      </c>
      <c r="E555" s="279"/>
      <c r="F555" s="273">
        <f>SUM(F537:F554)</f>
        <v>0</v>
      </c>
      <c r="G555" s="273">
        <f>SUM(G537:G554)</f>
        <v>0</v>
      </c>
    </row>
    <row r="556" spans="1:7" s="266" customFormat="1" x14ac:dyDescent="0.3">
      <c r="A556" s="631" t="s">
        <v>2397</v>
      </c>
      <c r="B556" s="278"/>
      <c r="C556" s="276"/>
      <c r="D556" s="276"/>
      <c r="E556" s="279"/>
      <c r="F556" s="279"/>
      <c r="G556" s="279"/>
    </row>
    <row r="557" spans="1:7" s="266" customFormat="1" x14ac:dyDescent="0.3">
      <c r="A557" s="631" t="s">
        <v>2398</v>
      </c>
      <c r="B557" s="278"/>
      <c r="C557" s="276"/>
      <c r="D557" s="276"/>
      <c r="E557" s="279"/>
      <c r="F557" s="279"/>
      <c r="G557" s="279"/>
    </row>
    <row r="558" spans="1:7" s="266" customFormat="1" x14ac:dyDescent="0.3">
      <c r="A558" s="631" t="s">
        <v>2399</v>
      </c>
      <c r="B558" s="278"/>
      <c r="C558" s="276"/>
      <c r="D558" s="276"/>
      <c r="E558" s="279"/>
      <c r="F558" s="279"/>
      <c r="G558" s="279"/>
    </row>
    <row r="559" spans="1:7" s="221" customFormat="1" x14ac:dyDescent="0.3">
      <c r="A559" s="159"/>
      <c r="B559" s="197" t="s">
        <v>2612</v>
      </c>
      <c r="C559" s="159" t="s">
        <v>111</v>
      </c>
      <c r="D559" s="159" t="s">
        <v>1660</v>
      </c>
      <c r="E559" s="159"/>
      <c r="F559" s="159" t="s">
        <v>499</v>
      </c>
      <c r="G559" s="159" t="s">
        <v>2000</v>
      </c>
    </row>
    <row r="560" spans="1:7" s="221" customFormat="1" x14ac:dyDescent="0.3">
      <c r="A560" s="631" t="s">
        <v>2401</v>
      </c>
      <c r="B560" s="260" t="s">
        <v>1649</v>
      </c>
      <c r="C560" s="310"/>
      <c r="D560" s="320"/>
      <c r="E560" s="261"/>
      <c r="F560" s="265" t="str">
        <f>IF($C$570=0,"",IF(C560="[for completion]","",IF(C560="","",C560/$C$570)))</f>
        <v/>
      </c>
      <c r="G560" s="265" t="str">
        <f>IF($D$570=0,"",IF(D560="[for completion]","",IF(D560="","",D560/$D$570)))</f>
        <v/>
      </c>
    </row>
    <row r="561" spans="1:7" s="221" customFormat="1" x14ac:dyDescent="0.3">
      <c r="A561" s="631" t="s">
        <v>2402</v>
      </c>
      <c r="B561" s="260" t="s">
        <v>1650</v>
      </c>
      <c r="C561" s="310"/>
      <c r="D561" s="320"/>
      <c r="E561" s="261"/>
      <c r="F561" s="265" t="str">
        <f t="shared" ref="F561:F569" si="26">IF($C$570=0,"",IF(C561="[for completion]","",IF(C561="","",C561/$C$570)))</f>
        <v/>
      </c>
      <c r="G561" s="265" t="str">
        <f t="shared" ref="G561:G569" si="27">IF($D$570=0,"",IF(D561="[for completion]","",IF(D561="","",D561/$D$570)))</f>
        <v/>
      </c>
    </row>
    <row r="562" spans="1:7" s="221" customFormat="1" x14ac:dyDescent="0.3">
      <c r="A562" s="631" t="s">
        <v>2403</v>
      </c>
      <c r="B562" s="260" t="s">
        <v>1651</v>
      </c>
      <c r="C562" s="310"/>
      <c r="D562" s="320"/>
      <c r="E562" s="261"/>
      <c r="F562" s="265" t="str">
        <f t="shared" si="26"/>
        <v/>
      </c>
      <c r="G562" s="265" t="str">
        <f t="shared" si="27"/>
        <v/>
      </c>
    </row>
    <row r="563" spans="1:7" s="221" customFormat="1" x14ac:dyDescent="0.3">
      <c r="A563" s="631" t="s">
        <v>2404</v>
      </c>
      <c r="B563" s="260" t="s">
        <v>1652</v>
      </c>
      <c r="C563" s="310"/>
      <c r="D563" s="320"/>
      <c r="E563" s="261"/>
      <c r="F563" s="265" t="str">
        <f t="shared" si="26"/>
        <v/>
      </c>
      <c r="G563" s="265" t="str">
        <f t="shared" si="27"/>
        <v/>
      </c>
    </row>
    <row r="564" spans="1:7" s="221" customFormat="1" x14ac:dyDescent="0.3">
      <c r="A564" s="631" t="s">
        <v>2405</v>
      </c>
      <c r="B564" s="260" t="s">
        <v>1653</v>
      </c>
      <c r="C564" s="310"/>
      <c r="D564" s="320"/>
      <c r="E564" s="261"/>
      <c r="F564" s="265" t="str">
        <f t="shared" si="26"/>
        <v/>
      </c>
      <c r="G564" s="265" t="str">
        <f t="shared" si="27"/>
        <v/>
      </c>
    </row>
    <row r="565" spans="1:7" s="221" customFormat="1" x14ac:dyDescent="0.3">
      <c r="A565" s="631" t="s">
        <v>2406</v>
      </c>
      <c r="B565" s="260" t="s">
        <v>1654</v>
      </c>
      <c r="C565" s="310"/>
      <c r="D565" s="320"/>
      <c r="E565" s="261"/>
      <c r="F565" s="265" t="str">
        <f t="shared" si="26"/>
        <v/>
      </c>
      <c r="G565" s="265" t="str">
        <f t="shared" si="27"/>
        <v/>
      </c>
    </row>
    <row r="566" spans="1:7" s="221" customFormat="1" x14ac:dyDescent="0.3">
      <c r="A566" s="631" t="s">
        <v>2407</v>
      </c>
      <c r="B566" s="260" t="s">
        <v>1655</v>
      </c>
      <c r="C566" s="310"/>
      <c r="D566" s="320"/>
      <c r="E566" s="261"/>
      <c r="F566" s="265" t="str">
        <f t="shared" si="26"/>
        <v/>
      </c>
      <c r="G566" s="265" t="str">
        <f t="shared" si="27"/>
        <v/>
      </c>
    </row>
    <row r="567" spans="1:7" s="221" customFormat="1" x14ac:dyDescent="0.3">
      <c r="A567" s="631" t="s">
        <v>2408</v>
      </c>
      <c r="B567" s="260" t="s">
        <v>1656</v>
      </c>
      <c r="C567" s="310"/>
      <c r="D567" s="320"/>
      <c r="E567" s="261"/>
      <c r="F567" s="265" t="str">
        <f t="shared" si="26"/>
        <v/>
      </c>
      <c r="G567" s="265" t="str">
        <f t="shared" si="27"/>
        <v/>
      </c>
    </row>
    <row r="568" spans="1:7" s="221" customFormat="1" x14ac:dyDescent="0.3">
      <c r="A568" s="631" t="s">
        <v>2409</v>
      </c>
      <c r="B568" s="260" t="s">
        <v>1657</v>
      </c>
      <c r="C568" s="310"/>
      <c r="D568" s="320"/>
      <c r="E568" s="261"/>
      <c r="F568" s="265" t="str">
        <f t="shared" si="26"/>
        <v/>
      </c>
      <c r="G568" s="265" t="str">
        <f t="shared" si="27"/>
        <v/>
      </c>
    </row>
    <row r="569" spans="1:7" s="221" customFormat="1" x14ac:dyDescent="0.3">
      <c r="A569" s="631" t="s">
        <v>2410</v>
      </c>
      <c r="B569" s="276" t="s">
        <v>2085</v>
      </c>
      <c r="C569" s="310"/>
      <c r="D569" s="320"/>
      <c r="E569" s="261"/>
      <c r="F569" s="265" t="str">
        <f t="shared" si="26"/>
        <v/>
      </c>
      <c r="G569" s="265" t="str">
        <f t="shared" si="27"/>
        <v/>
      </c>
    </row>
    <row r="570" spans="1:7" s="266" customFormat="1" x14ac:dyDescent="0.3">
      <c r="A570" s="631" t="s">
        <v>2411</v>
      </c>
      <c r="B570" s="260" t="s">
        <v>146</v>
      </c>
      <c r="C570" s="310">
        <f>SUM(C560:C568)</f>
        <v>0</v>
      </c>
      <c r="D570" s="320">
        <f>SUM(D560:D568)</f>
        <v>0</v>
      </c>
      <c r="E570" s="279"/>
      <c r="F570" s="273">
        <f>SUM(F560:F569)</f>
        <v>0</v>
      </c>
      <c r="G570" s="273">
        <f>SUM(G560:G569)</f>
        <v>0</v>
      </c>
    </row>
    <row r="571" spans="1:7" x14ac:dyDescent="0.3">
      <c r="A571" s="631" t="s">
        <v>2412</v>
      </c>
    </row>
    <row r="572" spans="1:7" x14ac:dyDescent="0.3">
      <c r="A572" s="159"/>
      <c r="B572" s="197" t="s">
        <v>2613</v>
      </c>
      <c r="C572" s="159" t="s">
        <v>111</v>
      </c>
      <c r="D572" s="159" t="s">
        <v>1658</v>
      </c>
      <c r="E572" s="159"/>
      <c r="F572" s="159" t="s">
        <v>498</v>
      </c>
      <c r="G572" s="159" t="s">
        <v>2000</v>
      </c>
    </row>
    <row r="573" spans="1:7" x14ac:dyDescent="0.3">
      <c r="A573" s="631" t="s">
        <v>2413</v>
      </c>
      <c r="B573" s="278" t="s">
        <v>2509</v>
      </c>
      <c r="C573" s="310"/>
      <c r="D573" s="320"/>
      <c r="E573" s="279"/>
      <c r="F573" s="265" t="str">
        <f>IF($C$577=0,"",IF(C573="[for completion]","",IF(C573="","",C573/$C$577)))</f>
        <v/>
      </c>
      <c r="G573" s="265" t="str">
        <f>IF($D$577=0,"",IF(D573="[for completion]","",IF(D573="","",D573/$D$577)))</f>
        <v/>
      </c>
    </row>
    <row r="574" spans="1:7" x14ac:dyDescent="0.3">
      <c r="A574" s="631" t="s">
        <v>2414</v>
      </c>
      <c r="B574" s="274" t="s">
        <v>2511</v>
      </c>
      <c r="C574" s="310"/>
      <c r="D574" s="320"/>
      <c r="E574" s="279"/>
      <c r="F574" s="265" t="str">
        <f t="shared" ref="F574:F576" si="28">IF($C$577=0,"",IF(C574="[for completion]","",IF(C574="","",C574/$C$577)))</f>
        <v/>
      </c>
      <c r="G574" s="265" t="str">
        <f t="shared" ref="G574:G576" si="29">IF($D$577=0,"",IF(D574="[for completion]","",IF(D574="","",D574/$D$577)))</f>
        <v/>
      </c>
    </row>
    <row r="575" spans="1:7" x14ac:dyDescent="0.3">
      <c r="A575" s="631" t="s">
        <v>2415</v>
      </c>
      <c r="B575" s="278" t="s">
        <v>1659</v>
      </c>
      <c r="C575" s="310"/>
      <c r="D575" s="320"/>
      <c r="E575" s="279"/>
      <c r="F575" s="265" t="str">
        <f t="shared" si="28"/>
        <v/>
      </c>
      <c r="G575" s="265" t="str">
        <f t="shared" si="29"/>
        <v/>
      </c>
    </row>
    <row r="576" spans="1:7" x14ac:dyDescent="0.3">
      <c r="A576" s="631" t="s">
        <v>2416</v>
      </c>
      <c r="B576" s="276" t="s">
        <v>2085</v>
      </c>
      <c r="C576" s="310"/>
      <c r="D576" s="320"/>
      <c r="E576" s="279"/>
      <c r="F576" s="265" t="str">
        <f t="shared" si="28"/>
        <v/>
      </c>
      <c r="G576" s="265" t="str">
        <f t="shared" si="29"/>
        <v/>
      </c>
    </row>
    <row r="577" spans="1:7" x14ac:dyDescent="0.3">
      <c r="A577" s="631" t="s">
        <v>2417</v>
      </c>
      <c r="B577" s="278" t="s">
        <v>146</v>
      </c>
      <c r="C577" s="310">
        <f>SUM(C573:C576)</f>
        <v>0</v>
      </c>
      <c r="D577" s="320">
        <f>SUM(D573:D576)</f>
        <v>0</v>
      </c>
      <c r="E577" s="279"/>
      <c r="F577" s="273">
        <f>SUM(F573:F576)</f>
        <v>0</v>
      </c>
      <c r="G577" s="273">
        <f>SUM(G573:G576)</f>
        <v>0</v>
      </c>
    </row>
    <row r="578" spans="1:7" x14ac:dyDescent="0.3">
      <c r="A578" s="276"/>
      <c r="B578" s="276"/>
      <c r="C578" s="276"/>
      <c r="D578" s="276"/>
      <c r="E578" s="276"/>
      <c r="F578" s="276"/>
      <c r="G578" s="275"/>
    </row>
  </sheetData>
  <sheetProtection algorithmName="SHA-512" hashValue="Ovr0VbS7kp16tfIdSV3vhiSKrou2TPYzLqDsE47rWTRQRUy5vw70k7OUkW4uwMuNi+/m5MgYpnNk06p3lo5Afw==" saltValue="+RDbA60Nv7F3TNaXbM0pPQ==" spinCount="100000" sheet="1" formatCells="0"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7" t="s">
        <v>800</v>
      </c>
      <c r="B1" s="187"/>
      <c r="C1" s="64"/>
      <c r="D1" s="64"/>
      <c r="E1" s="64"/>
      <c r="F1" s="195" t="s">
        <v>2061</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801</v>
      </c>
      <c r="C5" s="70"/>
      <c r="E5" s="72"/>
      <c r="F5" s="72"/>
      <c r="H5"/>
      <c r="L5" s="64"/>
      <c r="M5" s="64"/>
    </row>
    <row r="6" spans="1:14" ht="15" thickBot="1" x14ac:dyDescent="0.35">
      <c r="B6" s="75" t="s">
        <v>802</v>
      </c>
      <c r="H6"/>
      <c r="L6" s="64"/>
      <c r="M6" s="64"/>
    </row>
    <row r="7" spans="1:14" s="117" customFormat="1" x14ac:dyDescent="0.3">
      <c r="A7" s="66"/>
      <c r="B7" s="90"/>
      <c r="C7" s="66"/>
      <c r="D7" s="66"/>
      <c r="E7" s="66"/>
      <c r="F7" s="66"/>
      <c r="G7" s="64"/>
      <c r="H7"/>
      <c r="I7" s="66"/>
      <c r="J7" s="66"/>
      <c r="K7" s="66"/>
      <c r="L7" s="64"/>
      <c r="M7" s="64"/>
      <c r="N7" s="64"/>
    </row>
    <row r="8" spans="1:14" ht="36" x14ac:dyDescent="0.3">
      <c r="A8" s="77" t="s">
        <v>81</v>
      </c>
      <c r="B8" s="77" t="s">
        <v>802</v>
      </c>
      <c r="C8" s="78"/>
      <c r="D8" s="78"/>
      <c r="E8" s="78"/>
      <c r="F8" s="78"/>
      <c r="G8" s="79"/>
      <c r="H8"/>
      <c r="I8" s="83"/>
      <c r="J8" s="72"/>
      <c r="K8" s="72"/>
      <c r="L8" s="72"/>
      <c r="M8" s="72"/>
    </row>
    <row r="9" spans="1:14" ht="15" customHeight="1" x14ac:dyDescent="0.3">
      <c r="A9" s="85"/>
      <c r="B9" s="86" t="s">
        <v>803</v>
      </c>
      <c r="C9" s="85"/>
      <c r="D9" s="85"/>
      <c r="E9" s="85"/>
      <c r="F9" s="88"/>
      <c r="G9" s="88"/>
      <c r="H9"/>
      <c r="I9" s="83"/>
      <c r="J9" s="80"/>
      <c r="K9" s="80"/>
      <c r="L9" s="80"/>
      <c r="M9" s="99"/>
      <c r="N9" s="99"/>
    </row>
    <row r="10" spans="1:14" x14ac:dyDescent="0.3">
      <c r="A10" s="66" t="s">
        <v>804</v>
      </c>
      <c r="B10" s="66" t="s">
        <v>805</v>
      </c>
      <c r="C10" s="191" t="s">
        <v>83</v>
      </c>
      <c r="E10" s="83"/>
      <c r="F10" s="83"/>
      <c r="H10"/>
      <c r="I10" s="83"/>
      <c r="L10" s="83"/>
      <c r="M10" s="83"/>
    </row>
    <row r="11" spans="1:14" outlineLevel="1" x14ac:dyDescent="0.3">
      <c r="A11" s="66" t="s">
        <v>806</v>
      </c>
      <c r="B11" s="95" t="s">
        <v>492</v>
      </c>
      <c r="C11" s="191"/>
      <c r="E11" s="83"/>
      <c r="F11" s="83"/>
      <c r="H11"/>
      <c r="I11" s="83"/>
      <c r="L11" s="83"/>
      <c r="M11" s="83"/>
    </row>
    <row r="12" spans="1:14" outlineLevel="1" x14ac:dyDescent="0.3">
      <c r="A12" s="66" t="s">
        <v>807</v>
      </c>
      <c r="B12" s="95" t="s">
        <v>494</v>
      </c>
      <c r="C12" s="191"/>
      <c r="E12" s="83"/>
      <c r="F12" s="83"/>
      <c r="H12"/>
      <c r="I12" s="83"/>
      <c r="L12" s="83"/>
      <c r="M12" s="83"/>
    </row>
    <row r="13" spans="1:14" outlineLevel="1" x14ac:dyDescent="0.3">
      <c r="A13" s="66" t="s">
        <v>808</v>
      </c>
      <c r="E13" s="83"/>
      <c r="F13" s="83"/>
      <c r="H13"/>
      <c r="I13" s="83"/>
      <c r="L13" s="83"/>
      <c r="M13" s="83"/>
    </row>
    <row r="14" spans="1:14" outlineLevel="1" x14ac:dyDescent="0.3">
      <c r="A14" s="66" t="s">
        <v>809</v>
      </c>
      <c r="E14" s="83"/>
      <c r="F14" s="83"/>
      <c r="H14"/>
      <c r="I14" s="83"/>
      <c r="L14" s="83"/>
      <c r="M14" s="83"/>
    </row>
    <row r="15" spans="1:14" outlineLevel="1" x14ac:dyDescent="0.3">
      <c r="A15" s="66" t="s">
        <v>810</v>
      </c>
      <c r="E15" s="83"/>
      <c r="F15" s="83"/>
      <c r="H15"/>
      <c r="I15" s="83"/>
      <c r="L15" s="83"/>
      <c r="M15" s="83"/>
    </row>
    <row r="16" spans="1:14" outlineLevel="1" x14ac:dyDescent="0.3">
      <c r="A16" s="66" t="s">
        <v>811</v>
      </c>
      <c r="E16" s="83"/>
      <c r="F16" s="83"/>
      <c r="H16"/>
      <c r="I16" s="83"/>
      <c r="L16" s="83"/>
      <c r="M16" s="83"/>
    </row>
    <row r="17" spans="1:14" outlineLevel="1" x14ac:dyDescent="0.3">
      <c r="A17" s="66" t="s">
        <v>812</v>
      </c>
      <c r="E17" s="83"/>
      <c r="F17" s="83"/>
      <c r="H17"/>
      <c r="I17" s="83"/>
      <c r="L17" s="83"/>
      <c r="M17" s="83"/>
    </row>
    <row r="18" spans="1:14" x14ac:dyDescent="0.3">
      <c r="A18" s="85"/>
      <c r="B18" s="85" t="s">
        <v>813</v>
      </c>
      <c r="C18" s="85" t="s">
        <v>670</v>
      </c>
      <c r="D18" s="85" t="s">
        <v>814</v>
      </c>
      <c r="E18" s="85"/>
      <c r="F18" s="85" t="s">
        <v>815</v>
      </c>
      <c r="G18" s="85" t="s">
        <v>816</v>
      </c>
      <c r="H18"/>
      <c r="I18" s="116"/>
      <c r="J18" s="80"/>
      <c r="K18" s="80"/>
      <c r="L18" s="72"/>
      <c r="M18" s="80"/>
      <c r="N18" s="80"/>
    </row>
    <row r="19" spans="1:14" x14ac:dyDescent="0.3">
      <c r="A19" s="66" t="s">
        <v>817</v>
      </c>
      <c r="B19" s="66" t="s">
        <v>818</v>
      </c>
      <c r="C19" s="190" t="s">
        <v>83</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675</v>
      </c>
      <c r="C21" s="80"/>
      <c r="D21" s="80"/>
      <c r="E21" s="80"/>
      <c r="F21" s="99"/>
      <c r="G21" s="99"/>
      <c r="H21"/>
      <c r="I21" s="83"/>
      <c r="J21" s="80"/>
      <c r="K21" s="80"/>
      <c r="L21" s="80"/>
      <c r="M21" s="99"/>
      <c r="N21" s="99"/>
    </row>
    <row r="22" spans="1:14" x14ac:dyDescent="0.3">
      <c r="A22" s="66" t="s">
        <v>819</v>
      </c>
      <c r="B22" s="83" t="s">
        <v>592</v>
      </c>
      <c r="C22" s="190" t="s">
        <v>83</v>
      </c>
      <c r="D22" s="191" t="s">
        <v>83</v>
      </c>
      <c r="E22" s="83"/>
      <c r="F22" s="204" t="str">
        <f>IF($C$37=0,"",IF(C22="[for completion]","",C22/$C$37))</f>
        <v/>
      </c>
      <c r="G22" s="204" t="str">
        <f>IF($D$37=0,"",IF(D22="[for completion]","",D22/$D$37))</f>
        <v/>
      </c>
      <c r="H22"/>
      <c r="I22" s="83"/>
      <c r="L22" s="83"/>
      <c r="M22" s="92"/>
      <c r="N22" s="92"/>
    </row>
    <row r="23" spans="1:14" x14ac:dyDescent="0.3">
      <c r="A23" s="66" t="s">
        <v>820</v>
      </c>
      <c r="B23" s="83" t="s">
        <v>592</v>
      </c>
      <c r="C23" s="190" t="s">
        <v>83</v>
      </c>
      <c r="D23" s="191" t="s">
        <v>83</v>
      </c>
      <c r="E23" s="83"/>
      <c r="F23" s="204" t="str">
        <f t="shared" ref="F23:F36" si="0">IF($C$37=0,"",IF(C23="[for completion]","",C23/$C$37))</f>
        <v/>
      </c>
      <c r="G23" s="204" t="str">
        <f t="shared" ref="G23:G36" si="1">IF($D$37=0,"",IF(D23="[for completion]","",D23/$D$37))</f>
        <v/>
      </c>
      <c r="H23"/>
      <c r="I23" s="83"/>
      <c r="L23" s="83"/>
      <c r="M23" s="92"/>
      <c r="N23" s="92"/>
    </row>
    <row r="24" spans="1:14" x14ac:dyDescent="0.3">
      <c r="A24" s="66" t="s">
        <v>821</v>
      </c>
      <c r="B24" s="83" t="s">
        <v>592</v>
      </c>
      <c r="C24" s="190" t="s">
        <v>83</v>
      </c>
      <c r="D24" s="191" t="s">
        <v>83</v>
      </c>
      <c r="F24" s="204" t="str">
        <f t="shared" si="0"/>
        <v/>
      </c>
      <c r="G24" s="204" t="str">
        <f t="shared" si="1"/>
        <v/>
      </c>
      <c r="H24"/>
      <c r="I24" s="83"/>
      <c r="M24" s="92"/>
      <c r="N24" s="92"/>
    </row>
    <row r="25" spans="1:14" x14ac:dyDescent="0.3">
      <c r="A25" s="66" t="s">
        <v>822</v>
      </c>
      <c r="B25" s="83" t="s">
        <v>592</v>
      </c>
      <c r="C25" s="190" t="s">
        <v>83</v>
      </c>
      <c r="D25" s="191" t="s">
        <v>83</v>
      </c>
      <c r="E25" s="103"/>
      <c r="F25" s="204" t="str">
        <f t="shared" si="0"/>
        <v/>
      </c>
      <c r="G25" s="204" t="str">
        <f t="shared" si="1"/>
        <v/>
      </c>
      <c r="H25"/>
      <c r="I25" s="83"/>
      <c r="L25" s="103"/>
      <c r="M25" s="92"/>
      <c r="N25" s="92"/>
    </row>
    <row r="26" spans="1:14" x14ac:dyDescent="0.3">
      <c r="A26" s="66" t="s">
        <v>823</v>
      </c>
      <c r="B26" s="83" t="s">
        <v>592</v>
      </c>
      <c r="C26" s="190" t="s">
        <v>83</v>
      </c>
      <c r="D26" s="191" t="s">
        <v>83</v>
      </c>
      <c r="E26" s="103"/>
      <c r="F26" s="204" t="str">
        <f t="shared" si="0"/>
        <v/>
      </c>
      <c r="G26" s="204" t="str">
        <f t="shared" si="1"/>
        <v/>
      </c>
      <c r="H26"/>
      <c r="I26" s="83"/>
      <c r="L26" s="103"/>
      <c r="M26" s="92"/>
      <c r="N26" s="92"/>
    </row>
    <row r="27" spans="1:14" x14ac:dyDescent="0.3">
      <c r="A27" s="66" t="s">
        <v>824</v>
      </c>
      <c r="B27" s="83" t="s">
        <v>592</v>
      </c>
      <c r="C27" s="190" t="s">
        <v>83</v>
      </c>
      <c r="D27" s="191" t="s">
        <v>83</v>
      </c>
      <c r="E27" s="103"/>
      <c r="F27" s="204" t="str">
        <f t="shared" si="0"/>
        <v/>
      </c>
      <c r="G27" s="204" t="str">
        <f t="shared" si="1"/>
        <v/>
      </c>
      <c r="H27"/>
      <c r="I27" s="83"/>
      <c r="L27" s="103"/>
      <c r="M27" s="92"/>
      <c r="N27" s="92"/>
    </row>
    <row r="28" spans="1:14" x14ac:dyDescent="0.3">
      <c r="A28" s="66" t="s">
        <v>825</v>
      </c>
      <c r="B28" s="83" t="s">
        <v>592</v>
      </c>
      <c r="C28" s="190" t="s">
        <v>83</v>
      </c>
      <c r="D28" s="191" t="s">
        <v>83</v>
      </c>
      <c r="E28" s="103"/>
      <c r="F28" s="204" t="str">
        <f t="shared" si="0"/>
        <v/>
      </c>
      <c r="G28" s="204" t="str">
        <f t="shared" si="1"/>
        <v/>
      </c>
      <c r="H28"/>
      <c r="I28" s="83"/>
      <c r="L28" s="103"/>
      <c r="M28" s="92"/>
      <c r="N28" s="92"/>
    </row>
    <row r="29" spans="1:14" x14ac:dyDescent="0.3">
      <c r="A29" s="66" t="s">
        <v>826</v>
      </c>
      <c r="B29" s="83" t="s">
        <v>592</v>
      </c>
      <c r="C29" s="190" t="s">
        <v>83</v>
      </c>
      <c r="D29" s="191" t="s">
        <v>83</v>
      </c>
      <c r="E29" s="103"/>
      <c r="F29" s="204" t="str">
        <f t="shared" si="0"/>
        <v/>
      </c>
      <c r="G29" s="204" t="str">
        <f t="shared" si="1"/>
        <v/>
      </c>
      <c r="H29"/>
      <c r="I29" s="83"/>
      <c r="L29" s="103"/>
      <c r="M29" s="92"/>
      <c r="N29" s="92"/>
    </row>
    <row r="30" spans="1:14" x14ac:dyDescent="0.3">
      <c r="A30" s="66" t="s">
        <v>827</v>
      </c>
      <c r="B30" s="83" t="s">
        <v>592</v>
      </c>
      <c r="C30" s="190" t="s">
        <v>83</v>
      </c>
      <c r="D30" s="191" t="s">
        <v>83</v>
      </c>
      <c r="E30" s="103"/>
      <c r="F30" s="204" t="str">
        <f t="shared" si="0"/>
        <v/>
      </c>
      <c r="G30" s="204" t="str">
        <f t="shared" si="1"/>
        <v/>
      </c>
      <c r="H30"/>
      <c r="I30" s="83"/>
      <c r="L30" s="103"/>
      <c r="M30" s="92"/>
      <c r="N30" s="92"/>
    </row>
    <row r="31" spans="1:14" x14ac:dyDescent="0.3">
      <c r="A31" s="66" t="s">
        <v>828</v>
      </c>
      <c r="B31" s="83" t="s">
        <v>592</v>
      </c>
      <c r="C31" s="190" t="s">
        <v>83</v>
      </c>
      <c r="D31" s="191" t="s">
        <v>83</v>
      </c>
      <c r="E31" s="103"/>
      <c r="F31" s="204" t="str">
        <f t="shared" si="0"/>
        <v/>
      </c>
      <c r="G31" s="204" t="str">
        <f t="shared" si="1"/>
        <v/>
      </c>
      <c r="H31"/>
      <c r="I31" s="83"/>
      <c r="L31" s="103"/>
      <c r="M31" s="92"/>
      <c r="N31" s="92"/>
    </row>
    <row r="32" spans="1:14" x14ac:dyDescent="0.3">
      <c r="A32" s="66" t="s">
        <v>829</v>
      </c>
      <c r="B32" s="83" t="s">
        <v>592</v>
      </c>
      <c r="C32" s="190" t="s">
        <v>83</v>
      </c>
      <c r="D32" s="191" t="s">
        <v>83</v>
      </c>
      <c r="E32" s="103"/>
      <c r="F32" s="204" t="str">
        <f t="shared" si="0"/>
        <v/>
      </c>
      <c r="G32" s="204" t="str">
        <f t="shared" si="1"/>
        <v/>
      </c>
      <c r="H32"/>
      <c r="I32" s="83"/>
      <c r="L32" s="103"/>
      <c r="M32" s="92"/>
      <c r="N32" s="92"/>
    </row>
    <row r="33" spans="1:14" x14ac:dyDescent="0.3">
      <c r="A33" s="66" t="s">
        <v>830</v>
      </c>
      <c r="B33" s="83" t="s">
        <v>592</v>
      </c>
      <c r="C33" s="190" t="s">
        <v>83</v>
      </c>
      <c r="D33" s="191" t="s">
        <v>83</v>
      </c>
      <c r="E33" s="103"/>
      <c r="F33" s="204" t="str">
        <f t="shared" si="0"/>
        <v/>
      </c>
      <c r="G33" s="204" t="str">
        <f t="shared" si="1"/>
        <v/>
      </c>
      <c r="H33"/>
      <c r="I33" s="83"/>
      <c r="L33" s="103"/>
      <c r="M33" s="92"/>
      <c r="N33" s="92"/>
    </row>
    <row r="34" spans="1:14" x14ac:dyDescent="0.3">
      <c r="A34" s="66" t="s">
        <v>831</v>
      </c>
      <c r="B34" s="83" t="s">
        <v>592</v>
      </c>
      <c r="C34" s="190" t="s">
        <v>83</v>
      </c>
      <c r="D34" s="191" t="s">
        <v>83</v>
      </c>
      <c r="E34" s="103"/>
      <c r="F34" s="204" t="str">
        <f t="shared" si="0"/>
        <v/>
      </c>
      <c r="G34" s="204" t="str">
        <f t="shared" si="1"/>
        <v/>
      </c>
      <c r="H34"/>
      <c r="I34" s="83"/>
      <c r="L34" s="103"/>
      <c r="M34" s="92"/>
      <c r="N34" s="92"/>
    </row>
    <row r="35" spans="1:14" x14ac:dyDescent="0.3">
      <c r="A35" s="66" t="s">
        <v>832</v>
      </c>
      <c r="B35" s="83" t="s">
        <v>592</v>
      </c>
      <c r="C35" s="190" t="s">
        <v>83</v>
      </c>
      <c r="D35" s="191" t="s">
        <v>83</v>
      </c>
      <c r="E35" s="103"/>
      <c r="F35" s="204" t="str">
        <f t="shared" si="0"/>
        <v/>
      </c>
      <c r="G35" s="204" t="str">
        <f t="shared" si="1"/>
        <v/>
      </c>
      <c r="H35"/>
      <c r="I35" s="83"/>
      <c r="L35" s="103"/>
      <c r="M35" s="92"/>
      <c r="N35" s="92"/>
    </row>
    <row r="36" spans="1:14" x14ac:dyDescent="0.3">
      <c r="A36" s="66" t="s">
        <v>833</v>
      </c>
      <c r="B36" s="83" t="s">
        <v>592</v>
      </c>
      <c r="C36" s="190" t="s">
        <v>83</v>
      </c>
      <c r="D36" s="191" t="s">
        <v>83</v>
      </c>
      <c r="E36" s="103"/>
      <c r="F36" s="204" t="str">
        <f t="shared" si="0"/>
        <v/>
      </c>
      <c r="G36" s="204" t="str">
        <f t="shared" si="1"/>
        <v/>
      </c>
      <c r="H36"/>
      <c r="I36" s="83"/>
      <c r="L36" s="103"/>
      <c r="M36" s="92"/>
      <c r="N36" s="92"/>
    </row>
    <row r="37" spans="1:14" x14ac:dyDescent="0.3">
      <c r="A37" s="66" t="s">
        <v>834</v>
      </c>
      <c r="B37" s="93" t="s">
        <v>146</v>
      </c>
      <c r="C37" s="192">
        <f>SUM(C22:C36)</f>
        <v>0</v>
      </c>
      <c r="D37" s="91">
        <f>SUM(D22:D36)</f>
        <v>0</v>
      </c>
      <c r="E37" s="103"/>
      <c r="F37" s="205">
        <f>SUM(F22:F36)</f>
        <v>0</v>
      </c>
      <c r="G37" s="205">
        <f>SUM(G22:G36)</f>
        <v>0</v>
      </c>
      <c r="H37"/>
      <c r="I37" s="93"/>
      <c r="J37" s="83"/>
      <c r="K37" s="83"/>
      <c r="L37" s="103"/>
      <c r="M37" s="94"/>
      <c r="N37" s="94"/>
    </row>
    <row r="38" spans="1:14" x14ac:dyDescent="0.3">
      <c r="A38" s="85"/>
      <c r="B38" s="86" t="s">
        <v>835</v>
      </c>
      <c r="C38" s="85" t="s">
        <v>111</v>
      </c>
      <c r="D38" s="85"/>
      <c r="E38" s="87"/>
      <c r="F38" s="85" t="s">
        <v>815</v>
      </c>
      <c r="G38" s="85"/>
      <c r="H38"/>
      <c r="I38" s="116"/>
      <c r="J38" s="80"/>
      <c r="K38" s="80"/>
      <c r="L38" s="72"/>
      <c r="M38" s="80"/>
      <c r="N38" s="80"/>
    </row>
    <row r="39" spans="1:14" x14ac:dyDescent="0.3">
      <c r="A39" s="66" t="s">
        <v>836</v>
      </c>
      <c r="B39" s="83" t="s">
        <v>837</v>
      </c>
      <c r="C39" s="190" t="s">
        <v>83</v>
      </c>
      <c r="E39" s="118"/>
      <c r="F39" s="204" t="str">
        <f>IF($C$42=0,"",IF(C39="[for completion]","",C39/$C$42))</f>
        <v/>
      </c>
      <c r="G39" s="91"/>
      <c r="H39"/>
      <c r="I39" s="83"/>
      <c r="L39" s="118"/>
      <c r="M39" s="92"/>
      <c r="N39" s="91"/>
    </row>
    <row r="40" spans="1:14" x14ac:dyDescent="0.3">
      <c r="A40" s="66" t="s">
        <v>838</v>
      </c>
      <c r="B40" s="83" t="s">
        <v>839</v>
      </c>
      <c r="C40" s="190" t="s">
        <v>83</v>
      </c>
      <c r="E40" s="118"/>
      <c r="F40" s="204" t="str">
        <f>IF($C$42=0,"",IF(C40="[for completion]","",C40/$C$42))</f>
        <v/>
      </c>
      <c r="G40" s="91"/>
      <c r="H40"/>
      <c r="I40" s="83"/>
      <c r="L40" s="118"/>
      <c r="M40" s="92"/>
      <c r="N40" s="91"/>
    </row>
    <row r="41" spans="1:14" x14ac:dyDescent="0.3">
      <c r="A41" s="66" t="s">
        <v>840</v>
      </c>
      <c r="B41" s="83" t="s">
        <v>144</v>
      </c>
      <c r="C41" s="190" t="s">
        <v>83</v>
      </c>
      <c r="E41" s="103"/>
      <c r="F41" s="204" t="str">
        <f>IF($C$42=0,"",IF(C41="[for completion]","",C41/$C$42))</f>
        <v/>
      </c>
      <c r="G41" s="91"/>
      <c r="H41"/>
      <c r="I41" s="83"/>
      <c r="L41" s="103"/>
      <c r="M41" s="92"/>
      <c r="N41" s="91"/>
    </row>
    <row r="42" spans="1:14" x14ac:dyDescent="0.3">
      <c r="A42" s="66" t="s">
        <v>841</v>
      </c>
      <c r="B42" s="93" t="s">
        <v>146</v>
      </c>
      <c r="C42" s="192">
        <f>SUM(C39:C41)</f>
        <v>0</v>
      </c>
      <c r="D42" s="83"/>
      <c r="E42" s="103"/>
      <c r="F42" s="205">
        <f>SUM(F39:F41)</f>
        <v>0</v>
      </c>
      <c r="G42" s="91"/>
      <c r="H42"/>
      <c r="I42" s="83"/>
      <c r="L42" s="103"/>
      <c r="M42" s="92"/>
      <c r="N42" s="91"/>
    </row>
    <row r="43" spans="1:14" outlineLevel="1" x14ac:dyDescent="0.3">
      <c r="A43" s="66" t="s">
        <v>842</v>
      </c>
      <c r="B43" s="93"/>
      <c r="C43" s="83"/>
      <c r="D43" s="83"/>
      <c r="E43" s="103"/>
      <c r="F43" s="94"/>
      <c r="G43" s="91"/>
      <c r="H43"/>
      <c r="I43" s="83"/>
      <c r="L43" s="103"/>
      <c r="M43" s="92"/>
      <c r="N43" s="91"/>
    </row>
    <row r="44" spans="1:14" outlineLevel="1" x14ac:dyDescent="0.3">
      <c r="A44" s="66" t="s">
        <v>843</v>
      </c>
      <c r="B44" s="93"/>
      <c r="C44" s="83"/>
      <c r="D44" s="83"/>
      <c r="E44" s="103"/>
      <c r="F44" s="94"/>
      <c r="G44" s="91"/>
      <c r="H44"/>
      <c r="I44" s="83"/>
      <c r="L44" s="103"/>
      <c r="M44" s="92"/>
      <c r="N44" s="91"/>
    </row>
    <row r="45" spans="1:14" outlineLevel="1" x14ac:dyDescent="0.3">
      <c r="A45" s="66" t="s">
        <v>844</v>
      </c>
      <c r="B45" s="83"/>
      <c r="E45" s="103"/>
      <c r="F45" s="92"/>
      <c r="G45" s="91"/>
      <c r="H45"/>
      <c r="I45" s="83"/>
      <c r="L45" s="103"/>
      <c r="M45" s="92"/>
      <c r="N45" s="91"/>
    </row>
    <row r="46" spans="1:14" outlineLevel="1" x14ac:dyDescent="0.3">
      <c r="A46" s="66" t="s">
        <v>845</v>
      </c>
      <c r="B46" s="83"/>
      <c r="E46" s="103"/>
      <c r="F46" s="92"/>
      <c r="G46" s="91"/>
      <c r="H46"/>
      <c r="I46" s="83"/>
      <c r="L46" s="103"/>
      <c r="M46" s="92"/>
      <c r="N46" s="91"/>
    </row>
    <row r="47" spans="1:14" outlineLevel="1" x14ac:dyDescent="0.3">
      <c r="A47" s="66" t="s">
        <v>846</v>
      </c>
      <c r="B47" s="83"/>
      <c r="E47" s="103"/>
      <c r="F47" s="92"/>
      <c r="G47" s="91"/>
      <c r="H47"/>
      <c r="I47" s="83"/>
      <c r="L47" s="103"/>
      <c r="M47" s="92"/>
      <c r="N47" s="91"/>
    </row>
    <row r="48" spans="1:14" ht="15" customHeight="1" x14ac:dyDescent="0.3">
      <c r="A48" s="85"/>
      <c r="B48" s="86" t="s">
        <v>508</v>
      </c>
      <c r="C48" s="85" t="s">
        <v>815</v>
      </c>
      <c r="D48" s="85"/>
      <c r="E48" s="87"/>
      <c r="F48" s="88"/>
      <c r="G48" s="88"/>
      <c r="H48"/>
      <c r="I48" s="116"/>
      <c r="J48" s="80"/>
      <c r="K48" s="80"/>
      <c r="L48" s="72"/>
      <c r="M48" s="99"/>
      <c r="N48" s="99"/>
    </row>
    <row r="49" spans="1:14" x14ac:dyDescent="0.3">
      <c r="A49" s="66" t="s">
        <v>847</v>
      </c>
      <c r="B49" s="115" t="s">
        <v>510</v>
      </c>
      <c r="C49" s="184">
        <f>SUM(C50:C76)</f>
        <v>0</v>
      </c>
      <c r="G49" s="66"/>
      <c r="H49"/>
      <c r="I49" s="72"/>
      <c r="N49" s="66"/>
    </row>
    <row r="50" spans="1:14" x14ac:dyDescent="0.3">
      <c r="A50" s="66" t="s">
        <v>848</v>
      </c>
      <c r="B50" s="66" t="s">
        <v>512</v>
      </c>
      <c r="C50" s="184" t="s">
        <v>83</v>
      </c>
      <c r="G50" s="66"/>
      <c r="H50"/>
      <c r="N50" s="66"/>
    </row>
    <row r="51" spans="1:14" x14ac:dyDescent="0.3">
      <c r="A51" s="66" t="s">
        <v>849</v>
      </c>
      <c r="B51" s="66" t="s">
        <v>514</v>
      </c>
      <c r="C51" s="184" t="s">
        <v>83</v>
      </c>
      <c r="G51" s="66"/>
      <c r="H51"/>
      <c r="N51" s="66"/>
    </row>
    <row r="52" spans="1:14" x14ac:dyDescent="0.3">
      <c r="A52" s="66" t="s">
        <v>850</v>
      </c>
      <c r="B52" s="66" t="s">
        <v>516</v>
      </c>
      <c r="C52" s="184" t="s">
        <v>83</v>
      </c>
      <c r="G52" s="66"/>
      <c r="H52"/>
      <c r="N52" s="66"/>
    </row>
    <row r="53" spans="1:14" x14ac:dyDescent="0.3">
      <c r="A53" s="66" t="s">
        <v>851</v>
      </c>
      <c r="B53" s="66" t="s">
        <v>518</v>
      </c>
      <c r="C53" s="184" t="s">
        <v>83</v>
      </c>
      <c r="G53" s="66"/>
      <c r="H53"/>
      <c r="N53" s="66"/>
    </row>
    <row r="54" spans="1:14" x14ac:dyDescent="0.3">
      <c r="A54" s="66" t="s">
        <v>852</v>
      </c>
      <c r="B54" s="66" t="s">
        <v>520</v>
      </c>
      <c r="C54" s="184" t="s">
        <v>83</v>
      </c>
      <c r="G54" s="66"/>
      <c r="H54"/>
      <c r="N54" s="66"/>
    </row>
    <row r="55" spans="1:14" x14ac:dyDescent="0.3">
      <c r="A55" s="66" t="s">
        <v>853</v>
      </c>
      <c r="B55" s="66" t="s">
        <v>2603</v>
      </c>
      <c r="C55" s="184" t="s">
        <v>83</v>
      </c>
      <c r="G55" s="66"/>
      <c r="H55"/>
      <c r="N55" s="66"/>
    </row>
    <row r="56" spans="1:14" x14ac:dyDescent="0.3">
      <c r="A56" s="66" t="s">
        <v>854</v>
      </c>
      <c r="B56" s="66" t="s">
        <v>524</v>
      </c>
      <c r="C56" s="184" t="s">
        <v>83</v>
      </c>
      <c r="G56" s="66"/>
      <c r="H56"/>
      <c r="N56" s="66"/>
    </row>
    <row r="57" spans="1:14" x14ac:dyDescent="0.3">
      <c r="A57" s="66" t="s">
        <v>855</v>
      </c>
      <c r="B57" s="66" t="s">
        <v>526</v>
      </c>
      <c r="C57" s="184" t="s">
        <v>83</v>
      </c>
      <c r="G57" s="66"/>
      <c r="H57"/>
      <c r="N57" s="66"/>
    </row>
    <row r="58" spans="1:14" x14ac:dyDescent="0.3">
      <c r="A58" s="66" t="s">
        <v>856</v>
      </c>
      <c r="B58" s="66" t="s">
        <v>528</v>
      </c>
      <c r="C58" s="184" t="s">
        <v>83</v>
      </c>
      <c r="G58" s="66"/>
      <c r="H58"/>
      <c r="N58" s="66"/>
    </row>
    <row r="59" spans="1:14" x14ac:dyDescent="0.3">
      <c r="A59" s="66" t="s">
        <v>857</v>
      </c>
      <c r="B59" s="66" t="s">
        <v>530</v>
      </c>
      <c r="C59" s="184" t="s">
        <v>83</v>
      </c>
      <c r="G59" s="66"/>
      <c r="H59"/>
      <c r="N59" s="66"/>
    </row>
    <row r="60" spans="1:14" x14ac:dyDescent="0.3">
      <c r="A60" s="66" t="s">
        <v>858</v>
      </c>
      <c r="B60" s="66" t="s">
        <v>532</v>
      </c>
      <c r="C60" s="184" t="s">
        <v>83</v>
      </c>
      <c r="G60" s="66"/>
      <c r="H60"/>
      <c r="N60" s="66"/>
    </row>
    <row r="61" spans="1:14" x14ac:dyDescent="0.3">
      <c r="A61" s="66" t="s">
        <v>859</v>
      </c>
      <c r="B61" s="66" t="s">
        <v>534</v>
      </c>
      <c r="C61" s="184" t="s">
        <v>83</v>
      </c>
      <c r="G61" s="66"/>
      <c r="H61"/>
      <c r="N61" s="66"/>
    </row>
    <row r="62" spans="1:14" x14ac:dyDescent="0.3">
      <c r="A62" s="66" t="s">
        <v>860</v>
      </c>
      <c r="B62" s="66" t="s">
        <v>536</v>
      </c>
      <c r="C62" s="184" t="s">
        <v>83</v>
      </c>
      <c r="G62" s="66"/>
      <c r="H62"/>
      <c r="N62" s="66"/>
    </row>
    <row r="63" spans="1:14" x14ac:dyDescent="0.3">
      <c r="A63" s="66" t="s">
        <v>861</v>
      </c>
      <c r="B63" s="66" t="s">
        <v>538</v>
      </c>
      <c r="C63" s="184" t="s">
        <v>83</v>
      </c>
      <c r="G63" s="66"/>
      <c r="H63"/>
      <c r="N63" s="66"/>
    </row>
    <row r="64" spans="1:14" x14ac:dyDescent="0.3">
      <c r="A64" s="66" t="s">
        <v>862</v>
      </c>
      <c r="B64" s="66" t="s">
        <v>540</v>
      </c>
      <c r="C64" s="184" t="s">
        <v>83</v>
      </c>
      <c r="G64" s="66"/>
      <c r="H64"/>
      <c r="N64" s="66"/>
    </row>
    <row r="65" spans="1:14" x14ac:dyDescent="0.3">
      <c r="A65" s="66" t="s">
        <v>863</v>
      </c>
      <c r="B65" s="66" t="s">
        <v>3</v>
      </c>
      <c r="C65" s="184" t="s">
        <v>83</v>
      </c>
      <c r="G65" s="66"/>
      <c r="H65"/>
      <c r="N65" s="66"/>
    </row>
    <row r="66" spans="1:14" x14ac:dyDescent="0.3">
      <c r="A66" s="66" t="s">
        <v>864</v>
      </c>
      <c r="B66" s="66" t="s">
        <v>543</v>
      </c>
      <c r="C66" s="184" t="s">
        <v>83</v>
      </c>
      <c r="G66" s="66"/>
      <c r="H66"/>
      <c r="N66" s="66"/>
    </row>
    <row r="67" spans="1:14" x14ac:dyDescent="0.3">
      <c r="A67" s="66" t="s">
        <v>865</v>
      </c>
      <c r="B67" s="66" t="s">
        <v>545</v>
      </c>
      <c r="C67" s="184" t="s">
        <v>83</v>
      </c>
      <c r="G67" s="66"/>
      <c r="H67"/>
      <c r="N67" s="66"/>
    </row>
    <row r="68" spans="1:14" x14ac:dyDescent="0.3">
      <c r="A68" s="66" t="s">
        <v>866</v>
      </c>
      <c r="B68" s="66" t="s">
        <v>547</v>
      </c>
      <c r="C68" s="184" t="s">
        <v>83</v>
      </c>
      <c r="G68" s="66"/>
      <c r="H68"/>
      <c r="N68" s="66"/>
    </row>
    <row r="69" spans="1:14" x14ac:dyDescent="0.3">
      <c r="A69" s="283" t="s">
        <v>867</v>
      </c>
      <c r="B69" s="66" t="s">
        <v>549</v>
      </c>
      <c r="C69" s="184" t="s">
        <v>83</v>
      </c>
      <c r="G69" s="66"/>
      <c r="H69"/>
      <c r="N69" s="66"/>
    </row>
    <row r="70" spans="1:14" x14ac:dyDescent="0.3">
      <c r="A70" s="283" t="s">
        <v>868</v>
      </c>
      <c r="B70" s="66" t="s">
        <v>551</v>
      </c>
      <c r="C70" s="184" t="s">
        <v>83</v>
      </c>
      <c r="G70" s="66"/>
      <c r="H70"/>
      <c r="N70" s="66"/>
    </row>
    <row r="71" spans="1:14" x14ac:dyDescent="0.3">
      <c r="A71" s="283" t="s">
        <v>869</v>
      </c>
      <c r="B71" s="66" t="s">
        <v>553</v>
      </c>
      <c r="C71" s="184" t="s">
        <v>83</v>
      </c>
      <c r="G71" s="66"/>
      <c r="H71"/>
      <c r="N71" s="66"/>
    </row>
    <row r="72" spans="1:14" x14ac:dyDescent="0.3">
      <c r="A72" s="283" t="s">
        <v>870</v>
      </c>
      <c r="B72" s="66" t="s">
        <v>555</v>
      </c>
      <c r="C72" s="184" t="s">
        <v>83</v>
      </c>
      <c r="G72" s="66"/>
      <c r="H72"/>
      <c r="N72" s="66"/>
    </row>
    <row r="73" spans="1:14" x14ac:dyDescent="0.3">
      <c r="A73" s="283" t="s">
        <v>871</v>
      </c>
      <c r="B73" s="66" t="s">
        <v>557</v>
      </c>
      <c r="C73" s="184" t="s">
        <v>83</v>
      </c>
      <c r="G73" s="66"/>
      <c r="H73"/>
      <c r="N73" s="66"/>
    </row>
    <row r="74" spans="1:14" x14ac:dyDescent="0.3">
      <c r="A74" s="283" t="s">
        <v>872</v>
      </c>
      <c r="B74" s="66" t="s">
        <v>559</v>
      </c>
      <c r="C74" s="184" t="s">
        <v>83</v>
      </c>
      <c r="G74" s="66"/>
      <c r="H74"/>
      <c r="N74" s="66"/>
    </row>
    <row r="75" spans="1:14" x14ac:dyDescent="0.3">
      <c r="A75" s="283" t="s">
        <v>873</v>
      </c>
      <c r="B75" s="66" t="s">
        <v>561</v>
      </c>
      <c r="C75" s="184" t="s">
        <v>83</v>
      </c>
      <c r="G75" s="66"/>
      <c r="H75"/>
      <c r="N75" s="66"/>
    </row>
    <row r="76" spans="1:14" x14ac:dyDescent="0.3">
      <c r="A76" s="283" t="s">
        <v>874</v>
      </c>
      <c r="B76" s="66" t="s">
        <v>6</v>
      </c>
      <c r="C76" s="184" t="s">
        <v>83</v>
      </c>
      <c r="G76" s="66"/>
      <c r="H76"/>
      <c r="N76" s="66"/>
    </row>
    <row r="77" spans="1:14" x14ac:dyDescent="0.3">
      <c r="A77" s="283" t="s">
        <v>875</v>
      </c>
      <c r="B77" s="115" t="s">
        <v>303</v>
      </c>
      <c r="C77" s="184">
        <f>SUM(C78:C80)</f>
        <v>0</v>
      </c>
      <c r="G77" s="66"/>
      <c r="H77"/>
      <c r="I77" s="72"/>
      <c r="N77" s="66"/>
    </row>
    <row r="78" spans="1:14" x14ac:dyDescent="0.3">
      <c r="A78" s="283" t="s">
        <v>876</v>
      </c>
      <c r="B78" s="66" t="s">
        <v>567</v>
      </c>
      <c r="C78" s="184" t="s">
        <v>83</v>
      </c>
      <c r="G78" s="66"/>
      <c r="H78"/>
      <c r="N78" s="66"/>
    </row>
    <row r="79" spans="1:14" x14ac:dyDescent="0.3">
      <c r="A79" s="283" t="s">
        <v>877</v>
      </c>
      <c r="B79" s="66" t="s">
        <v>569</v>
      </c>
      <c r="C79" s="184" t="s">
        <v>83</v>
      </c>
      <c r="G79" s="66"/>
      <c r="H79"/>
      <c r="N79" s="66"/>
    </row>
    <row r="80" spans="1:14" x14ac:dyDescent="0.3">
      <c r="A80" s="283" t="s">
        <v>878</v>
      </c>
      <c r="B80" s="66" t="s">
        <v>2</v>
      </c>
      <c r="C80" s="184" t="s">
        <v>83</v>
      </c>
      <c r="G80" s="66"/>
      <c r="H80"/>
      <c r="N80" s="66"/>
    </row>
    <row r="81" spans="1:14" x14ac:dyDescent="0.3">
      <c r="A81" s="283" t="s">
        <v>879</v>
      </c>
      <c r="B81" s="115" t="s">
        <v>144</v>
      </c>
      <c r="C81" s="184">
        <f>SUM(C82:C92)</f>
        <v>0</v>
      </c>
      <c r="G81" s="66"/>
      <c r="H81"/>
      <c r="I81" s="72"/>
      <c r="N81" s="66"/>
    </row>
    <row r="82" spans="1:14" x14ac:dyDescent="0.3">
      <c r="A82" s="283" t="s">
        <v>880</v>
      </c>
      <c r="B82" s="83" t="s">
        <v>305</v>
      </c>
      <c r="C82" s="184" t="s">
        <v>83</v>
      </c>
      <c r="G82" s="66"/>
      <c r="H82"/>
      <c r="I82" s="83"/>
      <c r="N82" s="66"/>
    </row>
    <row r="83" spans="1:14" x14ac:dyDescent="0.3">
      <c r="A83" s="283" t="s">
        <v>881</v>
      </c>
      <c r="B83" s="336" t="s">
        <v>564</v>
      </c>
      <c r="C83" s="337" t="s">
        <v>83</v>
      </c>
      <c r="D83" s="283"/>
      <c r="E83" s="283"/>
      <c r="F83" s="283"/>
      <c r="G83" s="283"/>
      <c r="H83" s="266"/>
      <c r="I83" s="269"/>
      <c r="J83" s="283"/>
      <c r="K83" s="283"/>
      <c r="L83" s="283"/>
      <c r="M83" s="283"/>
      <c r="N83" s="283"/>
    </row>
    <row r="84" spans="1:14" x14ac:dyDescent="0.3">
      <c r="A84" s="283" t="s">
        <v>882</v>
      </c>
      <c r="B84" s="83" t="s">
        <v>307</v>
      </c>
      <c r="C84" s="184" t="s">
        <v>83</v>
      </c>
      <c r="G84" s="66"/>
      <c r="H84"/>
      <c r="I84" s="83"/>
      <c r="N84" s="66"/>
    </row>
    <row r="85" spans="1:14" x14ac:dyDescent="0.3">
      <c r="A85" s="283" t="s">
        <v>883</v>
      </c>
      <c r="B85" s="83" t="s">
        <v>309</v>
      </c>
      <c r="C85" s="184" t="s">
        <v>83</v>
      </c>
      <c r="G85" s="66"/>
      <c r="H85"/>
      <c r="I85" s="83"/>
      <c r="N85" s="66"/>
    </row>
    <row r="86" spans="1:14" x14ac:dyDescent="0.3">
      <c r="A86" s="283" t="s">
        <v>884</v>
      </c>
      <c r="B86" s="83" t="s">
        <v>12</v>
      </c>
      <c r="C86" s="184" t="s">
        <v>83</v>
      </c>
      <c r="G86" s="66"/>
      <c r="H86"/>
      <c r="I86" s="83"/>
      <c r="N86" s="66"/>
    </row>
    <row r="87" spans="1:14" x14ac:dyDescent="0.3">
      <c r="A87" s="283" t="s">
        <v>885</v>
      </c>
      <c r="B87" s="83" t="s">
        <v>312</v>
      </c>
      <c r="C87" s="184" t="s">
        <v>83</v>
      </c>
      <c r="G87" s="66"/>
      <c r="H87"/>
      <c r="I87" s="83"/>
      <c r="N87" s="66"/>
    </row>
    <row r="88" spans="1:14" x14ac:dyDescent="0.3">
      <c r="A88" s="283" t="s">
        <v>886</v>
      </c>
      <c r="B88" s="83" t="s">
        <v>314</v>
      </c>
      <c r="C88" s="184" t="s">
        <v>83</v>
      </c>
      <c r="G88" s="66"/>
      <c r="H88"/>
      <c r="I88" s="83"/>
      <c r="N88" s="66"/>
    </row>
    <row r="89" spans="1:14" x14ac:dyDescent="0.3">
      <c r="A89" s="283" t="s">
        <v>887</v>
      </c>
      <c r="B89" s="83" t="s">
        <v>316</v>
      </c>
      <c r="C89" s="184" t="s">
        <v>83</v>
      </c>
      <c r="G89" s="66"/>
      <c r="H89"/>
      <c r="I89" s="83"/>
      <c r="N89" s="66"/>
    </row>
    <row r="90" spans="1:14" x14ac:dyDescent="0.3">
      <c r="A90" s="283" t="s">
        <v>888</v>
      </c>
      <c r="B90" s="83" t="s">
        <v>318</v>
      </c>
      <c r="C90" s="184" t="s">
        <v>83</v>
      </c>
      <c r="G90" s="66"/>
      <c r="H90"/>
      <c r="I90" s="83"/>
      <c r="N90" s="66"/>
    </row>
    <row r="91" spans="1:14" x14ac:dyDescent="0.3">
      <c r="A91" s="283" t="s">
        <v>889</v>
      </c>
      <c r="B91" s="83" t="s">
        <v>320</v>
      </c>
      <c r="C91" s="184" t="s">
        <v>83</v>
      </c>
      <c r="G91" s="66"/>
      <c r="H91"/>
      <c r="I91" s="83"/>
      <c r="N91" s="66"/>
    </row>
    <row r="92" spans="1:14" x14ac:dyDescent="0.3">
      <c r="A92" s="283" t="s">
        <v>890</v>
      </c>
      <c r="B92" s="83" t="s">
        <v>144</v>
      </c>
      <c r="C92" s="184" t="s">
        <v>83</v>
      </c>
      <c r="G92" s="66"/>
      <c r="H92"/>
      <c r="I92" s="83"/>
      <c r="N92" s="66"/>
    </row>
    <row r="93" spans="1:14" outlineLevel="1" x14ac:dyDescent="0.3">
      <c r="A93" s="66" t="s">
        <v>891</v>
      </c>
      <c r="B93" s="95" t="s">
        <v>148</v>
      </c>
      <c r="C93" s="184"/>
      <c r="G93" s="66"/>
      <c r="H93"/>
      <c r="I93" s="83"/>
      <c r="N93" s="66"/>
    </row>
    <row r="94" spans="1:14" outlineLevel="1" x14ac:dyDescent="0.3">
      <c r="A94" s="66" t="s">
        <v>892</v>
      </c>
      <c r="B94" s="95" t="s">
        <v>148</v>
      </c>
      <c r="C94" s="184"/>
      <c r="G94" s="66"/>
      <c r="H94"/>
      <c r="I94" s="83"/>
      <c r="N94" s="66"/>
    </row>
    <row r="95" spans="1:14" outlineLevel="1" x14ac:dyDescent="0.3">
      <c r="A95" s="66" t="s">
        <v>893</v>
      </c>
      <c r="B95" s="95" t="s">
        <v>148</v>
      </c>
      <c r="C95" s="184"/>
      <c r="G95" s="66"/>
      <c r="H95"/>
      <c r="I95" s="83"/>
      <c r="N95" s="66"/>
    </row>
    <row r="96" spans="1:14" outlineLevel="1" x14ac:dyDescent="0.3">
      <c r="A96" s="66" t="s">
        <v>894</v>
      </c>
      <c r="B96" s="95" t="s">
        <v>148</v>
      </c>
      <c r="C96" s="184"/>
      <c r="G96" s="66"/>
      <c r="H96"/>
      <c r="I96" s="83"/>
      <c r="N96" s="66"/>
    </row>
    <row r="97" spans="1:14" outlineLevel="1" x14ac:dyDescent="0.3">
      <c r="A97" s="66" t="s">
        <v>895</v>
      </c>
      <c r="B97" s="95" t="s">
        <v>148</v>
      </c>
      <c r="C97" s="184"/>
      <c r="G97" s="66"/>
      <c r="H97"/>
      <c r="I97" s="83"/>
      <c r="N97" s="66"/>
    </row>
    <row r="98" spans="1:14" outlineLevel="1" x14ac:dyDescent="0.3">
      <c r="A98" s="66" t="s">
        <v>896</v>
      </c>
      <c r="B98" s="95" t="s">
        <v>148</v>
      </c>
      <c r="C98" s="184"/>
      <c r="G98" s="66"/>
      <c r="H98"/>
      <c r="I98" s="83"/>
      <c r="N98" s="66"/>
    </row>
    <row r="99" spans="1:14" outlineLevel="1" x14ac:dyDescent="0.3">
      <c r="A99" s="66" t="s">
        <v>897</v>
      </c>
      <c r="B99" s="95" t="s">
        <v>148</v>
      </c>
      <c r="C99" s="184"/>
      <c r="G99" s="66"/>
      <c r="H99"/>
      <c r="I99" s="83"/>
      <c r="N99" s="66"/>
    </row>
    <row r="100" spans="1:14" outlineLevel="1" x14ac:dyDescent="0.3">
      <c r="A100" s="66" t="s">
        <v>898</v>
      </c>
      <c r="B100" s="95" t="s">
        <v>148</v>
      </c>
      <c r="C100" s="184"/>
      <c r="G100" s="66"/>
      <c r="H100"/>
      <c r="I100" s="83"/>
      <c r="N100" s="66"/>
    </row>
    <row r="101" spans="1:14" outlineLevel="1" x14ac:dyDescent="0.3">
      <c r="A101" s="66" t="s">
        <v>899</v>
      </c>
      <c r="B101" s="95" t="s">
        <v>148</v>
      </c>
      <c r="C101" s="184"/>
      <c r="G101" s="66"/>
      <c r="H101"/>
      <c r="I101" s="83"/>
      <c r="N101" s="66"/>
    </row>
    <row r="102" spans="1:14" outlineLevel="1" x14ac:dyDescent="0.3">
      <c r="A102" s="66" t="s">
        <v>900</v>
      </c>
      <c r="B102" s="95" t="s">
        <v>148</v>
      </c>
      <c r="C102" s="184"/>
      <c r="G102" s="66"/>
      <c r="H102"/>
      <c r="I102" s="83"/>
      <c r="N102" s="66"/>
    </row>
    <row r="103" spans="1:14" ht="15" customHeight="1" x14ac:dyDescent="0.3">
      <c r="A103" s="85"/>
      <c r="B103" s="198" t="s">
        <v>1564</v>
      </c>
      <c r="C103" s="185" t="s">
        <v>815</v>
      </c>
      <c r="D103" s="85"/>
      <c r="E103" s="87"/>
      <c r="F103" s="85"/>
      <c r="G103" s="88"/>
      <c r="H103"/>
      <c r="I103" s="116"/>
      <c r="J103" s="80"/>
      <c r="K103" s="80"/>
      <c r="L103" s="72"/>
      <c r="M103" s="80"/>
      <c r="N103" s="99"/>
    </row>
    <row r="104" spans="1:14" x14ac:dyDescent="0.3">
      <c r="A104" s="66" t="s">
        <v>901</v>
      </c>
      <c r="B104" s="83" t="s">
        <v>592</v>
      </c>
      <c r="C104" s="184" t="s">
        <v>83</v>
      </c>
      <c r="G104" s="66"/>
      <c r="H104"/>
      <c r="I104" s="83"/>
      <c r="N104" s="66"/>
    </row>
    <row r="105" spans="1:14" x14ac:dyDescent="0.3">
      <c r="A105" s="66" t="s">
        <v>902</v>
      </c>
      <c r="B105" s="83" t="s">
        <v>592</v>
      </c>
      <c r="C105" s="184" t="s">
        <v>83</v>
      </c>
      <c r="G105" s="66"/>
      <c r="H105"/>
      <c r="I105" s="83"/>
      <c r="N105" s="66"/>
    </row>
    <row r="106" spans="1:14" x14ac:dyDescent="0.3">
      <c r="A106" s="66" t="s">
        <v>903</v>
      </c>
      <c r="B106" s="83" t="s">
        <v>592</v>
      </c>
      <c r="C106" s="184" t="s">
        <v>83</v>
      </c>
      <c r="G106" s="66"/>
      <c r="H106"/>
      <c r="I106" s="83"/>
      <c r="N106" s="66"/>
    </row>
    <row r="107" spans="1:14" x14ac:dyDescent="0.3">
      <c r="A107" s="66" t="s">
        <v>904</v>
      </c>
      <c r="B107" s="83" t="s">
        <v>592</v>
      </c>
      <c r="C107" s="184" t="s">
        <v>83</v>
      </c>
      <c r="G107" s="66"/>
      <c r="H107"/>
      <c r="I107" s="83"/>
      <c r="N107" s="66"/>
    </row>
    <row r="108" spans="1:14" x14ac:dyDescent="0.3">
      <c r="A108" s="66" t="s">
        <v>905</v>
      </c>
      <c r="B108" s="83" t="s">
        <v>592</v>
      </c>
      <c r="C108" s="184" t="s">
        <v>83</v>
      </c>
      <c r="G108" s="66"/>
      <c r="H108"/>
      <c r="I108" s="83"/>
      <c r="N108" s="66"/>
    </row>
    <row r="109" spans="1:14" x14ac:dyDescent="0.3">
      <c r="A109" s="66" t="s">
        <v>906</v>
      </c>
      <c r="B109" s="83" t="s">
        <v>592</v>
      </c>
      <c r="C109" s="184" t="s">
        <v>83</v>
      </c>
      <c r="G109" s="66"/>
      <c r="H109"/>
      <c r="I109" s="83"/>
      <c r="N109" s="66"/>
    </row>
    <row r="110" spans="1:14" x14ac:dyDescent="0.3">
      <c r="A110" s="66" t="s">
        <v>907</v>
      </c>
      <c r="B110" s="83" t="s">
        <v>592</v>
      </c>
      <c r="C110" s="184" t="s">
        <v>83</v>
      </c>
      <c r="G110" s="66"/>
      <c r="H110"/>
      <c r="I110" s="83"/>
      <c r="N110" s="66"/>
    </row>
    <row r="111" spans="1:14" x14ac:dyDescent="0.3">
      <c r="A111" s="66" t="s">
        <v>908</v>
      </c>
      <c r="B111" s="83" t="s">
        <v>592</v>
      </c>
      <c r="C111" s="184" t="s">
        <v>83</v>
      </c>
      <c r="G111" s="66"/>
      <c r="H111"/>
      <c r="I111" s="83"/>
      <c r="N111" s="66"/>
    </row>
    <row r="112" spans="1:14" x14ac:dyDescent="0.3">
      <c r="A112" s="66" t="s">
        <v>909</v>
      </c>
      <c r="B112" s="83" t="s">
        <v>592</v>
      </c>
      <c r="C112" s="184" t="s">
        <v>83</v>
      </c>
      <c r="G112" s="66"/>
      <c r="H112"/>
      <c r="I112" s="83"/>
      <c r="N112" s="66"/>
    </row>
    <row r="113" spans="1:14" x14ac:dyDescent="0.3">
      <c r="A113" s="66" t="s">
        <v>910</v>
      </c>
      <c r="B113" s="83" t="s">
        <v>592</v>
      </c>
      <c r="C113" s="184" t="s">
        <v>83</v>
      </c>
      <c r="G113" s="66"/>
      <c r="H113"/>
      <c r="I113" s="83"/>
      <c r="N113" s="66"/>
    </row>
    <row r="114" spans="1:14" x14ac:dyDescent="0.3">
      <c r="A114" s="66" t="s">
        <v>911</v>
      </c>
      <c r="B114" s="83" t="s">
        <v>592</v>
      </c>
      <c r="C114" s="184" t="s">
        <v>83</v>
      </c>
      <c r="G114" s="66"/>
      <c r="H114"/>
      <c r="I114" s="83"/>
      <c r="N114" s="66"/>
    </row>
    <row r="115" spans="1:14" x14ac:dyDescent="0.3">
      <c r="A115" s="66" t="s">
        <v>912</v>
      </c>
      <c r="B115" s="83" t="s">
        <v>592</v>
      </c>
      <c r="C115" s="184" t="s">
        <v>83</v>
      </c>
      <c r="G115" s="66"/>
      <c r="H115"/>
      <c r="I115" s="83"/>
      <c r="N115" s="66"/>
    </row>
    <row r="116" spans="1:14" x14ac:dyDescent="0.3">
      <c r="A116" s="66" t="s">
        <v>913</v>
      </c>
      <c r="B116" s="83" t="s">
        <v>592</v>
      </c>
      <c r="C116" s="184" t="s">
        <v>83</v>
      </c>
      <c r="G116" s="66"/>
      <c r="H116"/>
      <c r="I116" s="83"/>
      <c r="N116" s="66"/>
    </row>
    <row r="117" spans="1:14" x14ac:dyDescent="0.3">
      <c r="A117" s="66" t="s">
        <v>914</v>
      </c>
      <c r="B117" s="83" t="s">
        <v>592</v>
      </c>
      <c r="C117" s="184" t="s">
        <v>83</v>
      </c>
      <c r="G117" s="66"/>
      <c r="H117"/>
      <c r="I117" s="83"/>
      <c r="N117" s="66"/>
    </row>
    <row r="118" spans="1:14" x14ac:dyDescent="0.3">
      <c r="A118" s="66" t="s">
        <v>915</v>
      </c>
      <c r="B118" s="83" t="s">
        <v>592</v>
      </c>
      <c r="C118" s="184" t="s">
        <v>83</v>
      </c>
      <c r="G118" s="66"/>
      <c r="H118"/>
      <c r="I118" s="83"/>
      <c r="N118" s="66"/>
    </row>
    <row r="119" spans="1:14" x14ac:dyDescent="0.3">
      <c r="A119" s="66" t="s">
        <v>916</v>
      </c>
      <c r="B119" s="83" t="s">
        <v>592</v>
      </c>
      <c r="C119" s="184" t="s">
        <v>83</v>
      </c>
      <c r="G119" s="66"/>
      <c r="H119"/>
      <c r="I119" s="83"/>
      <c r="N119" s="66"/>
    </row>
    <row r="120" spans="1:14" x14ac:dyDescent="0.3">
      <c r="A120" s="66" t="s">
        <v>917</v>
      </c>
      <c r="B120" s="83" t="s">
        <v>592</v>
      </c>
      <c r="C120" s="184" t="s">
        <v>83</v>
      </c>
      <c r="G120" s="66"/>
      <c r="H120"/>
      <c r="I120" s="83"/>
      <c r="N120" s="66"/>
    </row>
    <row r="121" spans="1:14" x14ac:dyDescent="0.3">
      <c r="A121" s="66" t="s">
        <v>918</v>
      </c>
      <c r="B121" s="83" t="s">
        <v>592</v>
      </c>
      <c r="C121" s="184" t="s">
        <v>83</v>
      </c>
      <c r="G121" s="66"/>
      <c r="H121"/>
      <c r="I121" s="83"/>
      <c r="N121" s="66"/>
    </row>
    <row r="122" spans="1:14" x14ac:dyDescent="0.3">
      <c r="A122" s="66" t="s">
        <v>919</v>
      </c>
      <c r="B122" s="83" t="s">
        <v>592</v>
      </c>
      <c r="C122" s="184" t="s">
        <v>83</v>
      </c>
      <c r="G122" s="66"/>
      <c r="H122"/>
      <c r="I122" s="83"/>
      <c r="N122" s="66"/>
    </row>
    <row r="123" spans="1:14" x14ac:dyDescent="0.3">
      <c r="A123" s="66" t="s">
        <v>920</v>
      </c>
      <c r="B123" s="83" t="s">
        <v>592</v>
      </c>
      <c r="C123" s="184" t="s">
        <v>83</v>
      </c>
      <c r="G123" s="66"/>
      <c r="H123"/>
      <c r="I123" s="83"/>
      <c r="N123" s="66"/>
    </row>
    <row r="124" spans="1:14" x14ac:dyDescent="0.3">
      <c r="A124" s="66" t="s">
        <v>921</v>
      </c>
      <c r="B124" s="83" t="s">
        <v>592</v>
      </c>
      <c r="C124" s="184" t="s">
        <v>83</v>
      </c>
      <c r="G124" s="66"/>
      <c r="H124"/>
      <c r="I124" s="83"/>
      <c r="N124" s="66"/>
    </row>
    <row r="125" spans="1:14" x14ac:dyDescent="0.3">
      <c r="A125" s="66" t="s">
        <v>922</v>
      </c>
      <c r="B125" s="83" t="s">
        <v>592</v>
      </c>
      <c r="C125" s="184" t="s">
        <v>83</v>
      </c>
      <c r="G125" s="66"/>
      <c r="H125"/>
      <c r="I125" s="83"/>
      <c r="N125" s="66"/>
    </row>
    <row r="126" spans="1:14" x14ac:dyDescent="0.3">
      <c r="A126" s="66" t="s">
        <v>923</v>
      </c>
      <c r="B126" s="83" t="s">
        <v>592</v>
      </c>
      <c r="C126" s="184" t="s">
        <v>83</v>
      </c>
      <c r="G126" s="66"/>
      <c r="H126"/>
      <c r="I126" s="83"/>
      <c r="N126" s="66"/>
    </row>
    <row r="127" spans="1:14" x14ac:dyDescent="0.3">
      <c r="A127" s="66" t="s">
        <v>924</v>
      </c>
      <c r="B127" s="83" t="s">
        <v>592</v>
      </c>
      <c r="C127" s="184" t="s">
        <v>83</v>
      </c>
      <c r="G127" s="66"/>
      <c r="H127"/>
      <c r="I127" s="83"/>
      <c r="N127" s="66"/>
    </row>
    <row r="128" spans="1:14" x14ac:dyDescent="0.3">
      <c r="A128" s="66" t="s">
        <v>925</v>
      </c>
      <c r="B128" s="83" t="s">
        <v>592</v>
      </c>
      <c r="C128" s="66" t="s">
        <v>83</v>
      </c>
      <c r="G128" s="66"/>
      <c r="H128"/>
      <c r="I128" s="83"/>
      <c r="N128" s="66"/>
    </row>
    <row r="129" spans="1:14" x14ac:dyDescent="0.3">
      <c r="A129" s="85"/>
      <c r="B129" s="86" t="s">
        <v>623</v>
      </c>
      <c r="C129" s="85" t="s">
        <v>815</v>
      </c>
      <c r="D129" s="85"/>
      <c r="E129" s="85"/>
      <c r="F129" s="88"/>
      <c r="G129" s="88"/>
      <c r="H129"/>
      <c r="I129" s="116"/>
      <c r="J129" s="80"/>
      <c r="K129" s="80"/>
      <c r="L129" s="80"/>
      <c r="M129" s="99"/>
      <c r="N129" s="99"/>
    </row>
    <row r="130" spans="1:14" x14ac:dyDescent="0.3">
      <c r="A130" s="66" t="s">
        <v>926</v>
      </c>
      <c r="B130" s="66" t="s">
        <v>625</v>
      </c>
      <c r="C130" s="184" t="s">
        <v>83</v>
      </c>
      <c r="D130"/>
      <c r="E130"/>
      <c r="F130"/>
      <c r="G130"/>
      <c r="H130"/>
      <c r="K130" s="108"/>
      <c r="L130" s="108"/>
      <c r="M130" s="108"/>
      <c r="N130" s="108"/>
    </row>
    <row r="131" spans="1:14" x14ac:dyDescent="0.3">
      <c r="A131" s="66" t="s">
        <v>927</v>
      </c>
      <c r="B131" s="66" t="s">
        <v>627</v>
      </c>
      <c r="C131" s="184" t="s">
        <v>83</v>
      </c>
      <c r="D131"/>
      <c r="E131"/>
      <c r="F131"/>
      <c r="G131"/>
      <c r="H131"/>
      <c r="K131" s="108"/>
      <c r="L131" s="108"/>
      <c r="M131" s="108"/>
      <c r="N131" s="108"/>
    </row>
    <row r="132" spans="1:14" x14ac:dyDescent="0.3">
      <c r="A132" s="66" t="s">
        <v>928</v>
      </c>
      <c r="B132" s="66" t="s">
        <v>144</v>
      </c>
      <c r="C132" s="184" t="s">
        <v>83</v>
      </c>
      <c r="D132"/>
      <c r="E132"/>
      <c r="F132"/>
      <c r="G132"/>
      <c r="H132"/>
      <c r="K132" s="108"/>
      <c r="L132" s="108"/>
      <c r="M132" s="108"/>
      <c r="N132" s="108"/>
    </row>
    <row r="133" spans="1:14" outlineLevel="1" x14ac:dyDescent="0.3">
      <c r="A133" s="66" t="s">
        <v>929</v>
      </c>
      <c r="C133" s="184"/>
      <c r="D133"/>
      <c r="E133"/>
      <c r="F133"/>
      <c r="G133"/>
      <c r="H133"/>
      <c r="K133" s="108"/>
      <c r="L133" s="108"/>
      <c r="M133" s="108"/>
      <c r="N133" s="108"/>
    </row>
    <row r="134" spans="1:14" outlineLevel="1" x14ac:dyDescent="0.3">
      <c r="A134" s="66" t="s">
        <v>930</v>
      </c>
      <c r="C134" s="184"/>
      <c r="D134"/>
      <c r="E134"/>
      <c r="F134"/>
      <c r="G134"/>
      <c r="H134"/>
      <c r="K134" s="108"/>
      <c r="L134" s="108"/>
      <c r="M134" s="108"/>
      <c r="N134" s="108"/>
    </row>
    <row r="135" spans="1:14" outlineLevel="1" x14ac:dyDescent="0.3">
      <c r="A135" s="66" t="s">
        <v>931</v>
      </c>
      <c r="C135" s="184"/>
      <c r="D135"/>
      <c r="E135"/>
      <c r="F135"/>
      <c r="G135"/>
      <c r="H135"/>
      <c r="K135" s="108"/>
      <c r="L135" s="108"/>
      <c r="M135" s="108"/>
      <c r="N135" s="108"/>
    </row>
    <row r="136" spans="1:14" outlineLevel="1" x14ac:dyDescent="0.3">
      <c r="A136" s="66" t="s">
        <v>932</v>
      </c>
      <c r="C136" s="184"/>
      <c r="D136"/>
      <c r="E136"/>
      <c r="F136"/>
      <c r="G136"/>
      <c r="H136"/>
      <c r="K136" s="108"/>
      <c r="L136" s="108"/>
      <c r="M136" s="108"/>
      <c r="N136" s="108"/>
    </row>
    <row r="137" spans="1:14" x14ac:dyDescent="0.3">
      <c r="A137" s="85"/>
      <c r="B137" s="86" t="s">
        <v>635</v>
      </c>
      <c r="C137" s="85" t="s">
        <v>815</v>
      </c>
      <c r="D137" s="85"/>
      <c r="E137" s="85"/>
      <c r="F137" s="88"/>
      <c r="G137" s="88"/>
      <c r="H137"/>
      <c r="I137" s="116"/>
      <c r="J137" s="80"/>
      <c r="K137" s="80"/>
      <c r="L137" s="80"/>
      <c r="M137" s="99"/>
      <c r="N137" s="99"/>
    </row>
    <row r="138" spans="1:14" x14ac:dyDescent="0.3">
      <c r="A138" s="66" t="s">
        <v>933</v>
      </c>
      <c r="B138" s="66" t="s">
        <v>637</v>
      </c>
      <c r="C138" s="184" t="s">
        <v>83</v>
      </c>
      <c r="D138" s="118"/>
      <c r="E138" s="118"/>
      <c r="F138" s="103"/>
      <c r="G138" s="91"/>
      <c r="H138"/>
      <c r="K138" s="118"/>
      <c r="L138" s="118"/>
      <c r="M138" s="103"/>
      <c r="N138" s="91"/>
    </row>
    <row r="139" spans="1:14" x14ac:dyDescent="0.3">
      <c r="A139" s="66" t="s">
        <v>934</v>
      </c>
      <c r="B139" s="66" t="s">
        <v>639</v>
      </c>
      <c r="C139" s="184" t="s">
        <v>83</v>
      </c>
      <c r="D139" s="118"/>
      <c r="E139" s="118"/>
      <c r="F139" s="103"/>
      <c r="G139" s="91"/>
      <c r="H139"/>
      <c r="K139" s="118"/>
      <c r="L139" s="118"/>
      <c r="M139" s="103"/>
      <c r="N139" s="91"/>
    </row>
    <row r="140" spans="1:14" x14ac:dyDescent="0.3">
      <c r="A140" s="66" t="s">
        <v>935</v>
      </c>
      <c r="B140" s="66" t="s">
        <v>144</v>
      </c>
      <c r="C140" s="184" t="s">
        <v>83</v>
      </c>
      <c r="D140" s="118"/>
      <c r="E140" s="118"/>
      <c r="F140" s="103"/>
      <c r="G140" s="91"/>
      <c r="H140"/>
      <c r="K140" s="118"/>
      <c r="L140" s="118"/>
      <c r="M140" s="103"/>
      <c r="N140" s="91"/>
    </row>
    <row r="141" spans="1:14" outlineLevel="1" x14ac:dyDescent="0.3">
      <c r="A141" s="66" t="s">
        <v>936</v>
      </c>
      <c r="C141" s="184"/>
      <c r="D141" s="118"/>
      <c r="E141" s="118"/>
      <c r="F141" s="103"/>
      <c r="G141" s="91"/>
      <c r="H141"/>
      <c r="K141" s="118"/>
      <c r="L141" s="118"/>
      <c r="M141" s="103"/>
      <c r="N141" s="91"/>
    </row>
    <row r="142" spans="1:14" outlineLevel="1" x14ac:dyDescent="0.3">
      <c r="A142" s="66" t="s">
        <v>937</v>
      </c>
      <c r="C142" s="184"/>
      <c r="D142" s="118"/>
      <c r="E142" s="118"/>
      <c r="F142" s="103"/>
      <c r="G142" s="91"/>
      <c r="H142"/>
      <c r="K142" s="118"/>
      <c r="L142" s="118"/>
      <c r="M142" s="103"/>
      <c r="N142" s="91"/>
    </row>
    <row r="143" spans="1:14" outlineLevel="1" x14ac:dyDescent="0.3">
      <c r="A143" s="66" t="s">
        <v>938</v>
      </c>
      <c r="C143" s="184"/>
      <c r="D143" s="118"/>
      <c r="E143" s="118"/>
      <c r="F143" s="103"/>
      <c r="G143" s="91"/>
      <c r="H143"/>
      <c r="K143" s="118"/>
      <c r="L143" s="118"/>
      <c r="M143" s="103"/>
      <c r="N143" s="91"/>
    </row>
    <row r="144" spans="1:14" outlineLevel="1" x14ac:dyDescent="0.3">
      <c r="A144" s="66" t="s">
        <v>939</v>
      </c>
      <c r="C144" s="184"/>
      <c r="D144" s="118"/>
      <c r="E144" s="118"/>
      <c r="F144" s="103"/>
      <c r="G144" s="91"/>
      <c r="H144"/>
      <c r="K144" s="118"/>
      <c r="L144" s="118"/>
      <c r="M144" s="103"/>
      <c r="N144" s="91"/>
    </row>
    <row r="145" spans="1:14" outlineLevel="1" x14ac:dyDescent="0.3">
      <c r="A145" s="66" t="s">
        <v>940</v>
      </c>
      <c r="C145" s="184"/>
      <c r="D145" s="118"/>
      <c r="E145" s="118"/>
      <c r="F145" s="103"/>
      <c r="G145" s="91"/>
      <c r="H145"/>
      <c r="K145" s="118"/>
      <c r="L145" s="118"/>
      <c r="M145" s="103"/>
      <c r="N145" s="91"/>
    </row>
    <row r="146" spans="1:14" outlineLevel="1" x14ac:dyDescent="0.3">
      <c r="A146" s="66" t="s">
        <v>941</v>
      </c>
      <c r="C146" s="184"/>
      <c r="D146" s="118"/>
      <c r="E146" s="118"/>
      <c r="F146" s="103"/>
      <c r="G146" s="91"/>
      <c r="H146"/>
      <c r="K146" s="118"/>
      <c r="L146" s="118"/>
      <c r="M146" s="103"/>
      <c r="N146" s="91"/>
    </row>
    <row r="147" spans="1:14" x14ac:dyDescent="0.3">
      <c r="A147" s="85"/>
      <c r="B147" s="86" t="s">
        <v>942</v>
      </c>
      <c r="C147" s="85" t="s">
        <v>111</v>
      </c>
      <c r="D147" s="85"/>
      <c r="E147" s="85"/>
      <c r="F147" s="85" t="s">
        <v>815</v>
      </c>
      <c r="G147" s="88"/>
      <c r="H147"/>
      <c r="I147" s="116"/>
      <c r="J147" s="80"/>
      <c r="K147" s="80"/>
      <c r="L147" s="80"/>
      <c r="M147" s="80"/>
      <c r="N147" s="99"/>
    </row>
    <row r="148" spans="1:14" x14ac:dyDescent="0.3">
      <c r="A148" s="66" t="s">
        <v>943</v>
      </c>
      <c r="B148" s="83" t="s">
        <v>944</v>
      </c>
      <c r="C148" s="190" t="s">
        <v>83</v>
      </c>
      <c r="D148" s="118"/>
      <c r="E148" s="118"/>
      <c r="F148" s="204" t="str">
        <f>IF($C$152=0,"",IF(C148="[for completion]","",C148/$C$152))</f>
        <v/>
      </c>
      <c r="G148" s="91"/>
      <c r="H148"/>
      <c r="I148" s="83"/>
      <c r="K148" s="118"/>
      <c r="L148" s="118"/>
      <c r="M148" s="92"/>
      <c r="N148" s="91"/>
    </row>
    <row r="149" spans="1:14" x14ac:dyDescent="0.3">
      <c r="A149" s="66" t="s">
        <v>945</v>
      </c>
      <c r="B149" s="83" t="s">
        <v>946</v>
      </c>
      <c r="C149" s="190" t="s">
        <v>83</v>
      </c>
      <c r="D149" s="118"/>
      <c r="E149" s="118"/>
      <c r="F149" s="204" t="str">
        <f>IF($C$152=0,"",IF(C149="[for completion]","",C149/$C$152))</f>
        <v/>
      </c>
      <c r="G149" s="91"/>
      <c r="H149"/>
      <c r="I149" s="83"/>
      <c r="K149" s="118"/>
      <c r="L149" s="118"/>
      <c r="M149" s="92"/>
      <c r="N149" s="91"/>
    </row>
    <row r="150" spans="1:14" x14ac:dyDescent="0.3">
      <c r="A150" s="66" t="s">
        <v>947</v>
      </c>
      <c r="B150" s="83" t="s">
        <v>948</v>
      </c>
      <c r="C150" s="190" t="s">
        <v>83</v>
      </c>
      <c r="D150" s="118"/>
      <c r="E150" s="118"/>
      <c r="F150" s="204" t="str">
        <f>IF($C$152=0,"",IF(C150="[for completion]","",C150/$C$152))</f>
        <v/>
      </c>
      <c r="G150" s="91"/>
      <c r="H150"/>
      <c r="I150" s="83"/>
      <c r="K150" s="118"/>
      <c r="L150" s="118"/>
      <c r="M150" s="92"/>
      <c r="N150" s="91"/>
    </row>
    <row r="151" spans="1:14" ht="15" customHeight="1" x14ac:dyDescent="0.3">
      <c r="A151" s="66" t="s">
        <v>949</v>
      </c>
      <c r="B151" s="83" t="s">
        <v>950</v>
      </c>
      <c r="C151" s="190" t="s">
        <v>83</v>
      </c>
      <c r="D151" s="118"/>
      <c r="E151" s="118"/>
      <c r="F151" s="204" t="str">
        <f>IF($C$152=0,"",IF(C151="[for completion]","",C151/$C$152))</f>
        <v/>
      </c>
      <c r="G151" s="91"/>
      <c r="H151"/>
      <c r="I151" s="83"/>
      <c r="K151" s="118"/>
      <c r="L151" s="118"/>
      <c r="M151" s="92"/>
      <c r="N151" s="91"/>
    </row>
    <row r="152" spans="1:14" ht="15" customHeight="1" x14ac:dyDescent="0.3">
      <c r="A152" s="66" t="s">
        <v>951</v>
      </c>
      <c r="B152" s="93" t="s">
        <v>146</v>
      </c>
      <c r="C152" s="192">
        <f>SUM(C148:C151)</f>
        <v>0</v>
      </c>
      <c r="D152" s="118"/>
      <c r="E152" s="118"/>
      <c r="F152" s="184">
        <f>SUM(F148:F151)</f>
        <v>0</v>
      </c>
      <c r="G152" s="91"/>
      <c r="H152"/>
      <c r="I152" s="83"/>
      <c r="K152" s="118"/>
      <c r="L152" s="118"/>
      <c r="M152" s="92"/>
      <c r="N152" s="91"/>
    </row>
    <row r="153" spans="1:14" ht="15" customHeight="1" outlineLevel="1" x14ac:dyDescent="0.3">
      <c r="A153" s="66" t="s">
        <v>952</v>
      </c>
      <c r="B153" s="95" t="s">
        <v>953</v>
      </c>
      <c r="D153" s="118"/>
      <c r="E153" s="118"/>
      <c r="F153" s="204" t="str">
        <f>IF($C$152=0,"",IF(C153="[for completion]","",C153/$C$152))</f>
        <v/>
      </c>
      <c r="G153" s="91"/>
      <c r="H153"/>
      <c r="I153" s="83"/>
      <c r="K153" s="118"/>
      <c r="L153" s="118"/>
      <c r="M153" s="92"/>
      <c r="N153" s="91"/>
    </row>
    <row r="154" spans="1:14" ht="15" customHeight="1" outlineLevel="1" x14ac:dyDescent="0.3">
      <c r="A154" s="66" t="s">
        <v>954</v>
      </c>
      <c r="B154" s="95" t="s">
        <v>955</v>
      </c>
      <c r="D154" s="118"/>
      <c r="E154" s="118"/>
      <c r="F154" s="204" t="str">
        <f t="shared" ref="F154:F159" si="2">IF($C$152=0,"",IF(C154="[for completion]","",C154/$C$152))</f>
        <v/>
      </c>
      <c r="G154" s="91"/>
      <c r="H154"/>
      <c r="I154" s="83"/>
      <c r="K154" s="118"/>
      <c r="L154" s="118"/>
      <c r="M154" s="92"/>
      <c r="N154" s="91"/>
    </row>
    <row r="155" spans="1:14" ht="15" customHeight="1" outlineLevel="1" x14ac:dyDescent="0.3">
      <c r="A155" s="66" t="s">
        <v>956</v>
      </c>
      <c r="B155" s="95" t="s">
        <v>957</v>
      </c>
      <c r="D155" s="118"/>
      <c r="E155" s="118"/>
      <c r="F155" s="204" t="str">
        <f t="shared" si="2"/>
        <v/>
      </c>
      <c r="G155" s="91"/>
      <c r="H155"/>
      <c r="I155" s="83"/>
      <c r="K155" s="118"/>
      <c r="L155" s="118"/>
      <c r="M155" s="92"/>
      <c r="N155" s="91"/>
    </row>
    <row r="156" spans="1:14" ht="15" customHeight="1" outlineLevel="1" x14ac:dyDescent="0.3">
      <c r="A156" s="66" t="s">
        <v>958</v>
      </c>
      <c r="B156" s="95" t="s">
        <v>959</v>
      </c>
      <c r="D156" s="118"/>
      <c r="E156" s="118"/>
      <c r="F156" s="204" t="str">
        <f t="shared" si="2"/>
        <v/>
      </c>
      <c r="G156" s="91"/>
      <c r="H156"/>
      <c r="I156" s="83"/>
      <c r="K156" s="118"/>
      <c r="L156" s="118"/>
      <c r="M156" s="92"/>
      <c r="N156" s="91"/>
    </row>
    <row r="157" spans="1:14" ht="15" customHeight="1" outlineLevel="1" x14ac:dyDescent="0.3">
      <c r="A157" s="66" t="s">
        <v>960</v>
      </c>
      <c r="B157" s="95" t="s">
        <v>961</v>
      </c>
      <c r="D157" s="118"/>
      <c r="E157" s="118"/>
      <c r="F157" s="204" t="str">
        <f t="shared" si="2"/>
        <v/>
      </c>
      <c r="G157" s="91"/>
      <c r="H157"/>
      <c r="I157" s="83"/>
      <c r="K157" s="118"/>
      <c r="L157" s="118"/>
      <c r="M157" s="92"/>
      <c r="N157" s="91"/>
    </row>
    <row r="158" spans="1:14" ht="15" customHeight="1" outlineLevel="1" x14ac:dyDescent="0.3">
      <c r="A158" s="66" t="s">
        <v>962</v>
      </c>
      <c r="B158" s="95" t="s">
        <v>963</v>
      </c>
      <c r="D158" s="118"/>
      <c r="E158" s="118"/>
      <c r="F158" s="204" t="str">
        <f t="shared" si="2"/>
        <v/>
      </c>
      <c r="G158" s="91"/>
      <c r="H158"/>
      <c r="I158" s="83"/>
      <c r="K158" s="118"/>
      <c r="L158" s="118"/>
      <c r="M158" s="92"/>
      <c r="N158" s="91"/>
    </row>
    <row r="159" spans="1:14" ht="15" customHeight="1" outlineLevel="1" x14ac:dyDescent="0.3">
      <c r="A159" s="66" t="s">
        <v>964</v>
      </c>
      <c r="B159" s="95" t="s">
        <v>965</v>
      </c>
      <c r="D159" s="118"/>
      <c r="E159" s="118"/>
      <c r="F159" s="204" t="str">
        <f t="shared" si="2"/>
        <v/>
      </c>
      <c r="G159" s="91"/>
      <c r="H159"/>
      <c r="I159" s="83"/>
      <c r="K159" s="118"/>
      <c r="L159" s="118"/>
      <c r="M159" s="92"/>
      <c r="N159" s="91"/>
    </row>
    <row r="160" spans="1:14" ht="15" customHeight="1" outlineLevel="1" x14ac:dyDescent="0.3">
      <c r="A160" s="66" t="s">
        <v>966</v>
      </c>
      <c r="B160" s="95"/>
      <c r="D160" s="118"/>
      <c r="E160" s="118"/>
      <c r="F160" s="92"/>
      <c r="G160" s="91"/>
      <c r="H160"/>
      <c r="I160" s="83"/>
      <c r="K160" s="118"/>
      <c r="L160" s="118"/>
      <c r="M160" s="92"/>
      <c r="N160" s="91"/>
    </row>
    <row r="161" spans="1:14" ht="15" customHeight="1" outlineLevel="1" x14ac:dyDescent="0.3">
      <c r="A161" s="66" t="s">
        <v>967</v>
      </c>
      <c r="B161" s="95"/>
      <c r="D161" s="118"/>
      <c r="E161" s="118"/>
      <c r="F161" s="92"/>
      <c r="G161" s="91"/>
      <c r="H161"/>
      <c r="I161" s="83"/>
      <c r="K161" s="118"/>
      <c r="L161" s="118"/>
      <c r="M161" s="92"/>
      <c r="N161" s="91"/>
    </row>
    <row r="162" spans="1:14" ht="15" customHeight="1" outlineLevel="1" x14ac:dyDescent="0.3">
      <c r="A162" s="66" t="s">
        <v>968</v>
      </c>
      <c r="B162" s="95"/>
      <c r="D162" s="118"/>
      <c r="E162" s="118"/>
      <c r="F162" s="92"/>
      <c r="G162" s="91"/>
      <c r="H162"/>
      <c r="I162" s="83"/>
      <c r="K162" s="118"/>
      <c r="L162" s="118"/>
      <c r="M162" s="92"/>
      <c r="N162" s="91"/>
    </row>
    <row r="163" spans="1:14" ht="15" customHeight="1" outlineLevel="1" x14ac:dyDescent="0.3">
      <c r="A163" s="66" t="s">
        <v>969</v>
      </c>
      <c r="B163" s="95"/>
      <c r="D163" s="118"/>
      <c r="E163" s="118"/>
      <c r="F163" s="92"/>
      <c r="G163" s="91"/>
      <c r="H163"/>
      <c r="I163" s="83"/>
      <c r="K163" s="118"/>
      <c r="L163" s="118"/>
      <c r="M163" s="92"/>
      <c r="N163" s="91"/>
    </row>
    <row r="164" spans="1:14" ht="15" customHeight="1" outlineLevel="1" x14ac:dyDescent="0.3">
      <c r="A164" s="66" t="s">
        <v>970</v>
      </c>
      <c r="B164" s="83"/>
      <c r="D164" s="118"/>
      <c r="E164" s="118"/>
      <c r="F164" s="92"/>
      <c r="G164" s="91"/>
      <c r="H164"/>
      <c r="I164" s="83"/>
      <c r="K164" s="118"/>
      <c r="L164" s="118"/>
      <c r="M164" s="92"/>
      <c r="N164" s="91"/>
    </row>
    <row r="165" spans="1:14" outlineLevel="1" x14ac:dyDescent="0.3">
      <c r="A165" s="66" t="s">
        <v>971</v>
      </c>
      <c r="B165" s="96"/>
      <c r="C165" s="96"/>
      <c r="D165" s="96"/>
      <c r="E165" s="96"/>
      <c r="F165" s="92"/>
      <c r="G165" s="91"/>
      <c r="H165"/>
      <c r="I165" s="93"/>
      <c r="J165" s="83"/>
      <c r="K165" s="118"/>
      <c r="L165" s="118"/>
      <c r="M165" s="103"/>
      <c r="N165" s="91"/>
    </row>
    <row r="166" spans="1:14" ht="15" customHeight="1" x14ac:dyDescent="0.3">
      <c r="A166" s="85"/>
      <c r="B166" s="86" t="s">
        <v>972</v>
      </c>
      <c r="C166" s="85"/>
      <c r="D166" s="85"/>
      <c r="E166" s="85"/>
      <c r="F166" s="88"/>
      <c r="G166" s="88"/>
      <c r="H166"/>
      <c r="I166" s="116"/>
      <c r="J166" s="80"/>
      <c r="K166" s="80"/>
      <c r="L166" s="80"/>
      <c r="M166" s="99"/>
      <c r="N166" s="99"/>
    </row>
    <row r="167" spans="1:14" x14ac:dyDescent="0.3">
      <c r="A167" s="66" t="s">
        <v>973</v>
      </c>
      <c r="B167" s="66" t="s">
        <v>664</v>
      </c>
      <c r="C167" s="184" t="s">
        <v>83</v>
      </c>
      <c r="D167"/>
      <c r="E167" s="64"/>
      <c r="F167" s="64"/>
      <c r="G167"/>
      <c r="H167"/>
      <c r="K167" s="108"/>
      <c r="L167" s="64"/>
      <c r="M167" s="64"/>
      <c r="N167" s="108"/>
    </row>
    <row r="168" spans="1:14" outlineLevel="1" x14ac:dyDescent="0.3">
      <c r="A168" s="66" t="s">
        <v>974</v>
      </c>
      <c r="D168"/>
      <c r="E168" s="64"/>
      <c r="F168" s="64"/>
      <c r="G168"/>
      <c r="H168"/>
      <c r="K168" s="108"/>
      <c r="L168" s="64"/>
      <c r="M168" s="64"/>
      <c r="N168" s="108"/>
    </row>
    <row r="169" spans="1:14" outlineLevel="1" x14ac:dyDescent="0.3">
      <c r="A169" s="66" t="s">
        <v>975</v>
      </c>
      <c r="D169"/>
      <c r="E169" s="64"/>
      <c r="F169" s="64"/>
      <c r="G169"/>
      <c r="H169"/>
      <c r="K169" s="108"/>
      <c r="L169" s="64"/>
      <c r="M169" s="64"/>
      <c r="N169" s="108"/>
    </row>
    <row r="170" spans="1:14" outlineLevel="1" x14ac:dyDescent="0.3">
      <c r="A170" s="66" t="s">
        <v>976</v>
      </c>
      <c r="D170"/>
      <c r="E170" s="64"/>
      <c r="F170" s="64"/>
      <c r="G170"/>
      <c r="H170"/>
      <c r="K170" s="108"/>
      <c r="L170" s="64"/>
      <c r="M170" s="64"/>
      <c r="N170" s="108"/>
    </row>
    <row r="171" spans="1:14" outlineLevel="1" x14ac:dyDescent="0.3">
      <c r="A171" s="66" t="s">
        <v>977</v>
      </c>
      <c r="D171"/>
      <c r="E171" s="64"/>
      <c r="F171" s="64"/>
      <c r="G171"/>
      <c r="H171"/>
      <c r="K171" s="108"/>
      <c r="L171" s="64"/>
      <c r="M171" s="64"/>
      <c r="N171" s="108"/>
    </row>
    <row r="172" spans="1:14" x14ac:dyDescent="0.3">
      <c r="A172" s="85"/>
      <c r="B172" s="86" t="s">
        <v>978</v>
      </c>
      <c r="C172" s="85" t="s">
        <v>815</v>
      </c>
      <c r="D172" s="85"/>
      <c r="E172" s="85"/>
      <c r="F172" s="88"/>
      <c r="G172" s="88"/>
      <c r="H172"/>
      <c r="I172" s="116"/>
      <c r="J172" s="80"/>
      <c r="K172" s="80"/>
      <c r="L172" s="80"/>
      <c r="M172" s="99"/>
      <c r="N172" s="99"/>
    </row>
    <row r="173" spans="1:14" ht="15" customHeight="1" x14ac:dyDescent="0.3">
      <c r="A173" s="66" t="s">
        <v>979</v>
      </c>
      <c r="B173" s="66" t="s">
        <v>980</v>
      </c>
      <c r="C173" s="184" t="s">
        <v>83</v>
      </c>
      <c r="D173"/>
      <c r="E173"/>
      <c r="F173"/>
      <c r="G173"/>
      <c r="H173"/>
      <c r="K173" s="108"/>
      <c r="L173" s="108"/>
      <c r="M173" s="108"/>
      <c r="N173" s="108"/>
    </row>
    <row r="174" spans="1:14" outlineLevel="1" x14ac:dyDescent="0.3">
      <c r="A174" s="66" t="s">
        <v>981</v>
      </c>
      <c r="D174"/>
      <c r="E174"/>
      <c r="F174"/>
      <c r="G174"/>
      <c r="H174"/>
      <c r="K174" s="108"/>
      <c r="L174" s="108"/>
      <c r="M174" s="108"/>
      <c r="N174" s="108"/>
    </row>
    <row r="175" spans="1:14" outlineLevel="1" x14ac:dyDescent="0.3">
      <c r="A175" s="66" t="s">
        <v>982</v>
      </c>
      <c r="D175"/>
      <c r="E175"/>
      <c r="F175"/>
      <c r="G175"/>
      <c r="H175"/>
      <c r="K175" s="108"/>
      <c r="L175" s="108"/>
      <c r="M175" s="108"/>
      <c r="N175" s="108"/>
    </row>
    <row r="176" spans="1:14" outlineLevel="1" x14ac:dyDescent="0.3">
      <c r="A176" s="66" t="s">
        <v>983</v>
      </c>
      <c r="D176"/>
      <c r="E176"/>
      <c r="F176"/>
      <c r="G176"/>
      <c r="H176"/>
      <c r="K176" s="108"/>
      <c r="L176" s="108"/>
      <c r="M176" s="108"/>
      <c r="N176" s="108"/>
    </row>
    <row r="177" spans="1:14" outlineLevel="1" x14ac:dyDescent="0.3">
      <c r="A177" s="66" t="s">
        <v>984</v>
      </c>
      <c r="D177"/>
      <c r="E177"/>
      <c r="F177"/>
      <c r="G177"/>
      <c r="H177"/>
      <c r="K177" s="108"/>
      <c r="L177" s="108"/>
      <c r="M177" s="108"/>
      <c r="N177" s="108"/>
    </row>
    <row r="178" spans="1:14" outlineLevel="1" x14ac:dyDescent="0.3">
      <c r="A178" s="66" t="s">
        <v>985</v>
      </c>
    </row>
    <row r="179" spans="1:14" outlineLevel="1" x14ac:dyDescent="0.3">
      <c r="A179" s="66" t="s">
        <v>986</v>
      </c>
    </row>
  </sheetData>
  <sheetProtection algorithmName="SHA-512" hashValue="83ySiZqLG8dptY5KbMdQC9jv2nf+q6Y6i6l88X75LwVwTGW58ktQxgopUku6sRs3qxXkWqEPfHKPslQLRu3HYw==" saltValue="LcKt0Y6AGcaHLiyOc/c+VQ==" spinCount="100000" sheet="1" formatCells="0"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7" t="s">
        <v>987</v>
      </c>
      <c r="B1" s="187"/>
      <c r="C1" s="64"/>
      <c r="D1" s="64"/>
      <c r="E1" s="64"/>
      <c r="F1" s="195" t="s">
        <v>2061</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9" t="s">
        <v>988</v>
      </c>
      <c r="C5" s="70"/>
      <c r="E5" s="72"/>
      <c r="F5" s="72"/>
    </row>
    <row r="6" spans="1:7" ht="15" thickBot="1" x14ac:dyDescent="0.35">
      <c r="B6" s="120" t="s">
        <v>989</v>
      </c>
    </row>
    <row r="7" spans="1:7" x14ac:dyDescent="0.3">
      <c r="B7" s="76"/>
    </row>
    <row r="8" spans="1:7" ht="36" x14ac:dyDescent="0.3">
      <c r="A8" s="77" t="s">
        <v>81</v>
      </c>
      <c r="B8" s="77" t="s">
        <v>989</v>
      </c>
      <c r="C8" s="78"/>
      <c r="D8" s="78"/>
      <c r="E8" s="78"/>
      <c r="F8" s="78"/>
      <c r="G8" s="79"/>
    </row>
    <row r="9" spans="1:7" ht="15" customHeight="1" x14ac:dyDescent="0.3">
      <c r="A9" s="85"/>
      <c r="B9" s="86" t="s">
        <v>803</v>
      </c>
      <c r="C9" s="85" t="s">
        <v>990</v>
      </c>
      <c r="D9" s="85"/>
      <c r="E9" s="87"/>
      <c r="F9" s="85"/>
      <c r="G9" s="88"/>
    </row>
    <row r="10" spans="1:7" x14ac:dyDescent="0.3">
      <c r="A10" s="66" t="s">
        <v>991</v>
      </c>
      <c r="B10" s="66" t="s">
        <v>992</v>
      </c>
      <c r="C10" s="191" t="s">
        <v>83</v>
      </c>
    </row>
    <row r="11" spans="1:7" outlineLevel="1" x14ac:dyDescent="0.3">
      <c r="A11" s="66" t="s">
        <v>993</v>
      </c>
      <c r="B11" s="81" t="s">
        <v>492</v>
      </c>
      <c r="C11" s="191"/>
    </row>
    <row r="12" spans="1:7" outlineLevel="1" x14ac:dyDescent="0.3">
      <c r="A12" s="66" t="s">
        <v>994</v>
      </c>
      <c r="B12" s="81" t="s">
        <v>494</v>
      </c>
      <c r="C12" s="191"/>
    </row>
    <row r="13" spans="1:7" outlineLevel="1" x14ac:dyDescent="0.3">
      <c r="A13" s="66" t="s">
        <v>995</v>
      </c>
      <c r="B13" s="81"/>
    </row>
    <row r="14" spans="1:7" outlineLevel="1" x14ac:dyDescent="0.3">
      <c r="A14" s="66" t="s">
        <v>996</v>
      </c>
      <c r="B14" s="81"/>
    </row>
    <row r="15" spans="1:7" outlineLevel="1" x14ac:dyDescent="0.3">
      <c r="A15" s="66" t="s">
        <v>997</v>
      </c>
      <c r="B15" s="81"/>
    </row>
    <row r="16" spans="1:7" outlineLevel="1" x14ac:dyDescent="0.3">
      <c r="A16" s="66" t="s">
        <v>998</v>
      </c>
      <c r="B16" s="81"/>
    </row>
    <row r="17" spans="1:7" ht="15" customHeight="1" x14ac:dyDescent="0.3">
      <c r="A17" s="85"/>
      <c r="B17" s="86" t="s">
        <v>999</v>
      </c>
      <c r="C17" s="85" t="s">
        <v>1000</v>
      </c>
      <c r="D17" s="85"/>
      <c r="E17" s="87"/>
      <c r="F17" s="88"/>
      <c r="G17" s="88"/>
    </row>
    <row r="18" spans="1:7" x14ac:dyDescent="0.3">
      <c r="A18" s="66" t="s">
        <v>1001</v>
      </c>
      <c r="B18" s="66" t="s">
        <v>501</v>
      </c>
      <c r="C18" s="184" t="s">
        <v>83</v>
      </c>
    </row>
    <row r="19" spans="1:7" outlineLevel="1" x14ac:dyDescent="0.3">
      <c r="A19" s="66" t="s">
        <v>1002</v>
      </c>
      <c r="C19" s="184"/>
    </row>
    <row r="20" spans="1:7" outlineLevel="1" x14ac:dyDescent="0.3">
      <c r="A20" s="66" t="s">
        <v>1003</v>
      </c>
      <c r="C20" s="184"/>
    </row>
    <row r="21" spans="1:7" outlineLevel="1" x14ac:dyDescent="0.3">
      <c r="A21" s="66" t="s">
        <v>1004</v>
      </c>
      <c r="C21" s="184"/>
    </row>
    <row r="22" spans="1:7" outlineLevel="1" x14ac:dyDescent="0.3">
      <c r="A22" s="66" t="s">
        <v>1005</v>
      </c>
      <c r="C22" s="184"/>
    </row>
    <row r="23" spans="1:7" outlineLevel="1" x14ac:dyDescent="0.3">
      <c r="A23" s="66" t="s">
        <v>1006</v>
      </c>
      <c r="C23" s="184"/>
    </row>
    <row r="24" spans="1:7" outlineLevel="1" x14ac:dyDescent="0.3">
      <c r="A24" s="66" t="s">
        <v>1007</v>
      </c>
      <c r="C24" s="184"/>
    </row>
    <row r="25" spans="1:7" ht="15" customHeight="1" x14ac:dyDescent="0.3">
      <c r="A25" s="85"/>
      <c r="B25" s="86" t="s">
        <v>1008</v>
      </c>
      <c r="C25" s="85" t="s">
        <v>1000</v>
      </c>
      <c r="D25" s="85"/>
      <c r="E25" s="87"/>
      <c r="F25" s="88"/>
      <c r="G25" s="88"/>
    </row>
    <row r="26" spans="1:7" x14ac:dyDescent="0.3">
      <c r="A26" s="66" t="s">
        <v>1009</v>
      </c>
      <c r="B26" s="115" t="s">
        <v>510</v>
      </c>
      <c r="C26" s="184">
        <f>SUM(C27:C53)</f>
        <v>0</v>
      </c>
      <c r="D26" s="115"/>
      <c r="F26" s="115"/>
      <c r="G26" s="66"/>
    </row>
    <row r="27" spans="1:7" x14ac:dyDescent="0.3">
      <c r="A27" s="66" t="s">
        <v>1010</v>
      </c>
      <c r="B27" s="66" t="s">
        <v>512</v>
      </c>
      <c r="C27" s="184" t="s">
        <v>83</v>
      </c>
      <c r="D27" s="115"/>
      <c r="F27" s="115"/>
      <c r="G27" s="66"/>
    </row>
    <row r="28" spans="1:7" x14ac:dyDescent="0.3">
      <c r="A28" s="66" t="s">
        <v>1011</v>
      </c>
      <c r="B28" s="66" t="s">
        <v>514</v>
      </c>
      <c r="C28" s="184" t="s">
        <v>83</v>
      </c>
      <c r="D28" s="115"/>
      <c r="F28" s="115"/>
      <c r="G28" s="66"/>
    </row>
    <row r="29" spans="1:7" x14ac:dyDescent="0.3">
      <c r="A29" s="66" t="s">
        <v>1012</v>
      </c>
      <c r="B29" s="66" t="s">
        <v>516</v>
      </c>
      <c r="C29" s="184" t="s">
        <v>83</v>
      </c>
      <c r="D29" s="115"/>
      <c r="F29" s="115"/>
      <c r="G29" s="66"/>
    </row>
    <row r="30" spans="1:7" x14ac:dyDescent="0.3">
      <c r="A30" s="66" t="s">
        <v>1013</v>
      </c>
      <c r="B30" s="66" t="s">
        <v>518</v>
      </c>
      <c r="C30" s="184" t="s">
        <v>83</v>
      </c>
      <c r="D30" s="115"/>
      <c r="F30" s="115"/>
      <c r="G30" s="66"/>
    </row>
    <row r="31" spans="1:7" x14ac:dyDescent="0.3">
      <c r="A31" s="66" t="s">
        <v>1014</v>
      </c>
      <c r="B31" s="66" t="s">
        <v>520</v>
      </c>
      <c r="C31" s="184" t="s">
        <v>83</v>
      </c>
      <c r="D31" s="115"/>
      <c r="F31" s="115"/>
      <c r="G31" s="66"/>
    </row>
    <row r="32" spans="1:7" x14ac:dyDescent="0.3">
      <c r="A32" s="66" t="s">
        <v>1015</v>
      </c>
      <c r="B32" s="66" t="s">
        <v>2603</v>
      </c>
      <c r="C32" s="184" t="s">
        <v>83</v>
      </c>
      <c r="D32" s="115"/>
      <c r="F32" s="115"/>
      <c r="G32" s="66"/>
    </row>
    <row r="33" spans="1:7" x14ac:dyDescent="0.3">
      <c r="A33" s="66" t="s">
        <v>1016</v>
      </c>
      <c r="B33" s="66" t="s">
        <v>524</v>
      </c>
      <c r="C33" s="184" t="s">
        <v>83</v>
      </c>
      <c r="D33" s="115"/>
      <c r="F33" s="115"/>
      <c r="G33" s="66"/>
    </row>
    <row r="34" spans="1:7" x14ac:dyDescent="0.3">
      <c r="A34" s="66" t="s">
        <v>1017</v>
      </c>
      <c r="B34" s="66" t="s">
        <v>526</v>
      </c>
      <c r="C34" s="184" t="s">
        <v>83</v>
      </c>
      <c r="D34" s="115"/>
      <c r="F34" s="115"/>
      <c r="G34" s="66"/>
    </row>
    <row r="35" spans="1:7" x14ac:dyDescent="0.3">
      <c r="A35" s="66" t="s">
        <v>1018</v>
      </c>
      <c r="B35" s="66" t="s">
        <v>528</v>
      </c>
      <c r="C35" s="184" t="s">
        <v>83</v>
      </c>
      <c r="D35" s="115"/>
      <c r="F35" s="115"/>
      <c r="G35" s="66"/>
    </row>
    <row r="36" spans="1:7" x14ac:dyDescent="0.3">
      <c r="A36" s="66" t="s">
        <v>1019</v>
      </c>
      <c r="B36" s="66" t="s">
        <v>530</v>
      </c>
      <c r="C36" s="184" t="s">
        <v>83</v>
      </c>
      <c r="D36" s="115"/>
      <c r="F36" s="115"/>
      <c r="G36" s="66"/>
    </row>
    <row r="37" spans="1:7" x14ac:dyDescent="0.3">
      <c r="A37" s="66" t="s">
        <v>1020</v>
      </c>
      <c r="B37" s="66" t="s">
        <v>532</v>
      </c>
      <c r="C37" s="184" t="s">
        <v>83</v>
      </c>
      <c r="D37" s="115"/>
      <c r="F37" s="115"/>
      <c r="G37" s="66"/>
    </row>
    <row r="38" spans="1:7" x14ac:dyDescent="0.3">
      <c r="A38" s="66" t="s">
        <v>1021</v>
      </c>
      <c r="B38" s="66" t="s">
        <v>534</v>
      </c>
      <c r="C38" s="184" t="s">
        <v>83</v>
      </c>
      <c r="D38" s="115"/>
      <c r="F38" s="115"/>
      <c r="G38" s="66"/>
    </row>
    <row r="39" spans="1:7" x14ac:dyDescent="0.3">
      <c r="A39" s="66" t="s">
        <v>1022</v>
      </c>
      <c r="B39" s="66" t="s">
        <v>536</v>
      </c>
      <c r="C39" s="184" t="s">
        <v>83</v>
      </c>
      <c r="D39" s="115"/>
      <c r="F39" s="115"/>
      <c r="G39" s="66"/>
    </row>
    <row r="40" spans="1:7" x14ac:dyDescent="0.3">
      <c r="A40" s="66" t="s">
        <v>1023</v>
      </c>
      <c r="B40" s="66" t="s">
        <v>538</v>
      </c>
      <c r="C40" s="184" t="s">
        <v>83</v>
      </c>
      <c r="D40" s="115"/>
      <c r="F40" s="115"/>
      <c r="G40" s="66"/>
    </row>
    <row r="41" spans="1:7" x14ac:dyDescent="0.3">
      <c r="A41" s="66" t="s">
        <v>1024</v>
      </c>
      <c r="B41" s="66" t="s">
        <v>540</v>
      </c>
      <c r="C41" s="184" t="s">
        <v>83</v>
      </c>
      <c r="D41" s="115"/>
      <c r="F41" s="115"/>
      <c r="G41" s="66"/>
    </row>
    <row r="42" spans="1:7" x14ac:dyDescent="0.3">
      <c r="A42" s="66" t="s">
        <v>1025</v>
      </c>
      <c r="B42" s="66" t="s">
        <v>3</v>
      </c>
      <c r="C42" s="184" t="s">
        <v>83</v>
      </c>
      <c r="D42" s="115"/>
      <c r="F42" s="115"/>
      <c r="G42" s="66"/>
    </row>
    <row r="43" spans="1:7" x14ac:dyDescent="0.3">
      <c r="A43" s="66" t="s">
        <v>1026</v>
      </c>
      <c r="B43" s="66" t="s">
        <v>543</v>
      </c>
      <c r="C43" s="184" t="s">
        <v>83</v>
      </c>
      <c r="D43" s="115"/>
      <c r="F43" s="115"/>
      <c r="G43" s="66"/>
    </row>
    <row r="44" spans="1:7" x14ac:dyDescent="0.3">
      <c r="A44" s="66" t="s">
        <v>1027</v>
      </c>
      <c r="B44" s="66" t="s">
        <v>545</v>
      </c>
      <c r="C44" s="184" t="s">
        <v>83</v>
      </c>
      <c r="D44" s="115"/>
      <c r="F44" s="115"/>
      <c r="G44" s="66"/>
    </row>
    <row r="45" spans="1:7" x14ac:dyDescent="0.3">
      <c r="A45" s="66" t="s">
        <v>1028</v>
      </c>
      <c r="B45" s="66" t="s">
        <v>547</v>
      </c>
      <c r="C45" s="184" t="s">
        <v>83</v>
      </c>
      <c r="D45" s="115"/>
      <c r="F45" s="115"/>
      <c r="G45" s="66"/>
    </row>
    <row r="46" spans="1:7" x14ac:dyDescent="0.3">
      <c r="A46" s="66" t="s">
        <v>1029</v>
      </c>
      <c r="B46" s="66" t="s">
        <v>549</v>
      </c>
      <c r="C46" s="184" t="s">
        <v>83</v>
      </c>
      <c r="D46" s="115"/>
      <c r="F46" s="115"/>
      <c r="G46" s="66"/>
    </row>
    <row r="47" spans="1:7" x14ac:dyDescent="0.3">
      <c r="A47" s="66" t="s">
        <v>1030</v>
      </c>
      <c r="B47" s="66" t="s">
        <v>551</v>
      </c>
      <c r="C47" s="184" t="s">
        <v>83</v>
      </c>
      <c r="D47" s="115"/>
      <c r="F47" s="115"/>
      <c r="G47" s="66"/>
    </row>
    <row r="48" spans="1:7" x14ac:dyDescent="0.3">
      <c r="A48" s="66" t="s">
        <v>1031</v>
      </c>
      <c r="B48" s="66" t="s">
        <v>553</v>
      </c>
      <c r="C48" s="184" t="s">
        <v>83</v>
      </c>
      <c r="D48" s="115"/>
      <c r="F48" s="115"/>
      <c r="G48" s="66"/>
    </row>
    <row r="49" spans="1:7" x14ac:dyDescent="0.3">
      <c r="A49" s="66" t="s">
        <v>1032</v>
      </c>
      <c r="B49" s="66" t="s">
        <v>555</v>
      </c>
      <c r="C49" s="184" t="s">
        <v>83</v>
      </c>
      <c r="D49" s="115"/>
      <c r="F49" s="115"/>
      <c r="G49" s="66"/>
    </row>
    <row r="50" spans="1:7" x14ac:dyDescent="0.3">
      <c r="A50" s="66" t="s">
        <v>1033</v>
      </c>
      <c r="B50" s="66" t="s">
        <v>557</v>
      </c>
      <c r="C50" s="184" t="s">
        <v>83</v>
      </c>
      <c r="D50" s="115"/>
      <c r="F50" s="115"/>
      <c r="G50" s="66"/>
    </row>
    <row r="51" spans="1:7" x14ac:dyDescent="0.3">
      <c r="A51" s="66" t="s">
        <v>1034</v>
      </c>
      <c r="B51" s="66" t="s">
        <v>559</v>
      </c>
      <c r="C51" s="184" t="s">
        <v>83</v>
      </c>
      <c r="D51" s="115"/>
      <c r="F51" s="115"/>
      <c r="G51" s="66"/>
    </row>
    <row r="52" spans="1:7" x14ac:dyDescent="0.3">
      <c r="A52" s="66" t="s">
        <v>1035</v>
      </c>
      <c r="B52" s="66" t="s">
        <v>561</v>
      </c>
      <c r="C52" s="184" t="s">
        <v>83</v>
      </c>
      <c r="D52" s="115"/>
      <c r="F52" s="115"/>
      <c r="G52" s="66"/>
    </row>
    <row r="53" spans="1:7" x14ac:dyDescent="0.3">
      <c r="A53" s="66" t="s">
        <v>1036</v>
      </c>
      <c r="B53" s="66" t="s">
        <v>6</v>
      </c>
      <c r="C53" s="184" t="s">
        <v>83</v>
      </c>
      <c r="D53" s="115"/>
      <c r="F53" s="115"/>
      <c r="G53" s="66"/>
    </row>
    <row r="54" spans="1:7" x14ac:dyDescent="0.3">
      <c r="A54" s="283" t="s">
        <v>1037</v>
      </c>
      <c r="B54" s="115" t="s">
        <v>303</v>
      </c>
      <c r="C54" s="186">
        <f>SUM(C55:C57)</f>
        <v>0</v>
      </c>
      <c r="D54" s="115"/>
      <c r="F54" s="115"/>
      <c r="G54" s="66"/>
    </row>
    <row r="55" spans="1:7" x14ac:dyDescent="0.3">
      <c r="A55" s="283" t="s">
        <v>1038</v>
      </c>
      <c r="B55" s="66" t="s">
        <v>567</v>
      </c>
      <c r="C55" s="184" t="s">
        <v>83</v>
      </c>
      <c r="D55" s="115"/>
      <c r="F55" s="115"/>
      <c r="G55" s="66"/>
    </row>
    <row r="56" spans="1:7" x14ac:dyDescent="0.3">
      <c r="A56" s="283" t="s">
        <v>1039</v>
      </c>
      <c r="B56" s="66" t="s">
        <v>569</v>
      </c>
      <c r="C56" s="184" t="s">
        <v>83</v>
      </c>
      <c r="D56" s="115"/>
      <c r="F56" s="115"/>
      <c r="G56" s="66"/>
    </row>
    <row r="57" spans="1:7" x14ac:dyDescent="0.3">
      <c r="A57" s="283" t="s">
        <v>1040</v>
      </c>
      <c r="B57" s="66" t="s">
        <v>2</v>
      </c>
      <c r="C57" s="184" t="s">
        <v>83</v>
      </c>
      <c r="D57" s="115"/>
      <c r="F57" s="115"/>
      <c r="G57" s="66"/>
    </row>
    <row r="58" spans="1:7" x14ac:dyDescent="0.3">
      <c r="A58" s="283" t="s">
        <v>1041</v>
      </c>
      <c r="B58" s="115" t="s">
        <v>144</v>
      </c>
      <c r="C58" s="186">
        <f>SUM(C59:C69)</f>
        <v>0</v>
      </c>
      <c r="D58" s="115"/>
      <c r="F58" s="115"/>
      <c r="G58" s="66"/>
    </row>
    <row r="59" spans="1:7" x14ac:dyDescent="0.3">
      <c r="A59" s="283" t="s">
        <v>1042</v>
      </c>
      <c r="B59" s="83" t="s">
        <v>305</v>
      </c>
      <c r="C59" s="184" t="s">
        <v>83</v>
      </c>
      <c r="D59" s="115"/>
      <c r="F59" s="115"/>
      <c r="G59" s="66"/>
    </row>
    <row r="60" spans="1:7" x14ac:dyDescent="0.3">
      <c r="A60" s="283" t="s">
        <v>1043</v>
      </c>
      <c r="B60" s="336" t="s">
        <v>564</v>
      </c>
      <c r="C60" s="337" t="s">
        <v>83</v>
      </c>
      <c r="D60" s="115"/>
      <c r="E60" s="283"/>
      <c r="F60" s="115"/>
      <c r="G60" s="283"/>
    </row>
    <row r="61" spans="1:7" x14ac:dyDescent="0.3">
      <c r="A61" s="283" t="s">
        <v>1044</v>
      </c>
      <c r="B61" s="83" t="s">
        <v>307</v>
      </c>
      <c r="C61" s="184" t="s">
        <v>83</v>
      </c>
      <c r="D61" s="115"/>
      <c r="F61" s="115"/>
      <c r="G61" s="66"/>
    </row>
    <row r="62" spans="1:7" x14ac:dyDescent="0.3">
      <c r="A62" s="283" t="s">
        <v>1045</v>
      </c>
      <c r="B62" s="83" t="s">
        <v>309</v>
      </c>
      <c r="C62" s="184" t="s">
        <v>83</v>
      </c>
      <c r="D62" s="115"/>
      <c r="F62" s="115"/>
      <c r="G62" s="66"/>
    </row>
    <row r="63" spans="1:7" x14ac:dyDescent="0.3">
      <c r="A63" s="283" t="s">
        <v>1046</v>
      </c>
      <c r="B63" s="83" t="s">
        <v>12</v>
      </c>
      <c r="C63" s="184" t="s">
        <v>83</v>
      </c>
      <c r="D63" s="115"/>
      <c r="F63" s="115"/>
      <c r="G63" s="66"/>
    </row>
    <row r="64" spans="1:7" x14ac:dyDescent="0.3">
      <c r="A64" s="283" t="s">
        <v>1047</v>
      </c>
      <c r="B64" s="83" t="s">
        <v>312</v>
      </c>
      <c r="C64" s="184" t="s">
        <v>83</v>
      </c>
      <c r="D64" s="115"/>
      <c r="F64" s="115"/>
      <c r="G64" s="66"/>
    </row>
    <row r="65" spans="1:7" x14ac:dyDescent="0.3">
      <c r="A65" s="283" t="s">
        <v>1048</v>
      </c>
      <c r="B65" s="83" t="s">
        <v>314</v>
      </c>
      <c r="C65" s="184" t="s">
        <v>83</v>
      </c>
      <c r="D65" s="115"/>
      <c r="F65" s="115"/>
      <c r="G65" s="66"/>
    </row>
    <row r="66" spans="1:7" x14ac:dyDescent="0.3">
      <c r="A66" s="283" t="s">
        <v>1049</v>
      </c>
      <c r="B66" s="83" t="s">
        <v>316</v>
      </c>
      <c r="C66" s="184" t="s">
        <v>83</v>
      </c>
      <c r="D66" s="115"/>
      <c r="F66" s="115"/>
      <c r="G66" s="66"/>
    </row>
    <row r="67" spans="1:7" x14ac:dyDescent="0.3">
      <c r="A67" s="283" t="s">
        <v>1050</v>
      </c>
      <c r="B67" s="83" t="s">
        <v>318</v>
      </c>
      <c r="C67" s="184" t="s">
        <v>83</v>
      </c>
      <c r="D67" s="115"/>
      <c r="F67" s="115"/>
      <c r="G67" s="66"/>
    </row>
    <row r="68" spans="1:7" x14ac:dyDescent="0.3">
      <c r="A68" s="283" t="s">
        <v>1051</v>
      </c>
      <c r="B68" s="83" t="s">
        <v>320</v>
      </c>
      <c r="C68" s="184" t="s">
        <v>83</v>
      </c>
      <c r="D68" s="115"/>
      <c r="F68" s="115"/>
      <c r="G68" s="66"/>
    </row>
    <row r="69" spans="1:7" x14ac:dyDescent="0.3">
      <c r="A69" s="283" t="s">
        <v>1052</v>
      </c>
      <c r="B69" s="83" t="s">
        <v>144</v>
      </c>
      <c r="C69" s="184" t="s">
        <v>83</v>
      </c>
      <c r="D69" s="115"/>
      <c r="F69" s="115"/>
      <c r="G69" s="66"/>
    </row>
    <row r="70" spans="1:7" outlineLevel="1" x14ac:dyDescent="0.3">
      <c r="A70" s="66" t="s">
        <v>1053</v>
      </c>
      <c r="B70" s="95" t="s">
        <v>148</v>
      </c>
      <c r="C70" s="184"/>
      <c r="G70" s="66"/>
    </row>
    <row r="71" spans="1:7" outlineLevel="1" x14ac:dyDescent="0.3">
      <c r="A71" s="66" t="s">
        <v>1054</v>
      </c>
      <c r="B71" s="95" t="s">
        <v>148</v>
      </c>
      <c r="C71" s="184"/>
      <c r="G71" s="66"/>
    </row>
    <row r="72" spans="1:7" outlineLevel="1" x14ac:dyDescent="0.3">
      <c r="A72" s="66" t="s">
        <v>1055</v>
      </c>
      <c r="B72" s="95" t="s">
        <v>148</v>
      </c>
      <c r="C72" s="184"/>
      <c r="G72" s="66"/>
    </row>
    <row r="73" spans="1:7" outlineLevel="1" x14ac:dyDescent="0.3">
      <c r="A73" s="66" t="s">
        <v>1056</v>
      </c>
      <c r="B73" s="95" t="s">
        <v>148</v>
      </c>
      <c r="C73" s="184"/>
      <c r="G73" s="66"/>
    </row>
    <row r="74" spans="1:7" outlineLevel="1" x14ac:dyDescent="0.3">
      <c r="A74" s="66" t="s">
        <v>1057</v>
      </c>
      <c r="B74" s="95" t="s">
        <v>148</v>
      </c>
      <c r="C74" s="184"/>
      <c r="G74" s="66"/>
    </row>
    <row r="75" spans="1:7" outlineLevel="1" x14ac:dyDescent="0.3">
      <c r="A75" s="66" t="s">
        <v>1058</v>
      </c>
      <c r="B75" s="95" t="s">
        <v>148</v>
      </c>
      <c r="C75" s="184"/>
      <c r="G75" s="66"/>
    </row>
    <row r="76" spans="1:7" outlineLevel="1" x14ac:dyDescent="0.3">
      <c r="A76" s="66" t="s">
        <v>1059</v>
      </c>
      <c r="B76" s="95" t="s">
        <v>148</v>
      </c>
      <c r="C76" s="184"/>
      <c r="G76" s="66"/>
    </row>
    <row r="77" spans="1:7" outlineLevel="1" x14ac:dyDescent="0.3">
      <c r="A77" s="66" t="s">
        <v>1060</v>
      </c>
      <c r="B77" s="95" t="s">
        <v>148</v>
      </c>
      <c r="C77" s="184"/>
      <c r="G77" s="66"/>
    </row>
    <row r="78" spans="1:7" outlineLevel="1" x14ac:dyDescent="0.3">
      <c r="A78" s="66" t="s">
        <v>1061</v>
      </c>
      <c r="B78" s="95" t="s">
        <v>148</v>
      </c>
      <c r="C78" s="184"/>
      <c r="G78" s="66"/>
    </row>
    <row r="79" spans="1:7" outlineLevel="1" x14ac:dyDescent="0.3">
      <c r="A79" s="66" t="s">
        <v>1062</v>
      </c>
      <c r="B79" s="95" t="s">
        <v>148</v>
      </c>
      <c r="C79" s="184"/>
      <c r="G79" s="66"/>
    </row>
    <row r="80" spans="1:7" ht="15" customHeight="1" x14ac:dyDescent="0.3">
      <c r="A80" s="85"/>
      <c r="B80" s="86" t="s">
        <v>1063</v>
      </c>
      <c r="C80" s="85" t="s">
        <v>1000</v>
      </c>
      <c r="D80" s="85"/>
      <c r="E80" s="87"/>
      <c r="F80" s="88"/>
      <c r="G80" s="88"/>
    </row>
    <row r="81" spans="1:7" x14ac:dyDescent="0.3">
      <c r="A81" s="66" t="s">
        <v>1064</v>
      </c>
      <c r="B81" s="66" t="s">
        <v>625</v>
      </c>
      <c r="C81" s="184" t="s">
        <v>83</v>
      </c>
      <c r="E81" s="64"/>
    </row>
    <row r="82" spans="1:7" x14ac:dyDescent="0.3">
      <c r="A82" s="66" t="s">
        <v>1065</v>
      </c>
      <c r="B82" s="66" t="s">
        <v>627</v>
      </c>
      <c r="C82" s="184" t="s">
        <v>83</v>
      </c>
      <c r="E82" s="64"/>
    </row>
    <row r="83" spans="1:7" x14ac:dyDescent="0.3">
      <c r="A83" s="66" t="s">
        <v>1066</v>
      </c>
      <c r="B83" s="66" t="s">
        <v>144</v>
      </c>
      <c r="C83" s="184" t="s">
        <v>83</v>
      </c>
      <c r="E83" s="64"/>
    </row>
    <row r="84" spans="1:7" outlineLevel="1" x14ac:dyDescent="0.3">
      <c r="A84" s="66" t="s">
        <v>1067</v>
      </c>
      <c r="C84" s="184"/>
      <c r="E84" s="64"/>
    </row>
    <row r="85" spans="1:7" outlineLevel="1" x14ac:dyDescent="0.3">
      <c r="A85" s="66" t="s">
        <v>1068</v>
      </c>
      <c r="C85" s="184"/>
      <c r="E85" s="64"/>
    </row>
    <row r="86" spans="1:7" outlineLevel="1" x14ac:dyDescent="0.3">
      <c r="A86" s="66" t="s">
        <v>1069</v>
      </c>
      <c r="C86" s="184"/>
      <c r="E86" s="64"/>
    </row>
    <row r="87" spans="1:7" outlineLevel="1" x14ac:dyDescent="0.3">
      <c r="A87" s="66" t="s">
        <v>1070</v>
      </c>
      <c r="C87" s="184"/>
      <c r="E87" s="64"/>
    </row>
    <row r="88" spans="1:7" outlineLevel="1" x14ac:dyDescent="0.3">
      <c r="A88" s="66" t="s">
        <v>1071</v>
      </c>
      <c r="C88" s="184"/>
      <c r="E88" s="64"/>
    </row>
    <row r="89" spans="1:7" outlineLevel="1" x14ac:dyDescent="0.3">
      <c r="A89" s="66" t="s">
        <v>1072</v>
      </c>
      <c r="C89" s="184"/>
      <c r="E89" s="64"/>
    </row>
    <row r="90" spans="1:7" ht="15" customHeight="1" x14ac:dyDescent="0.3">
      <c r="A90" s="85"/>
      <c r="B90" s="86" t="s">
        <v>1073</v>
      </c>
      <c r="C90" s="85" t="s">
        <v>1000</v>
      </c>
      <c r="D90" s="85"/>
      <c r="E90" s="87"/>
      <c r="F90" s="88"/>
      <c r="G90" s="88"/>
    </row>
    <row r="91" spans="1:7" x14ac:dyDescent="0.3">
      <c r="A91" s="66" t="s">
        <v>1074</v>
      </c>
      <c r="B91" s="66" t="s">
        <v>637</v>
      </c>
      <c r="C91" s="184" t="s">
        <v>83</v>
      </c>
      <c r="E91" s="64"/>
    </row>
    <row r="92" spans="1:7" x14ac:dyDescent="0.3">
      <c r="A92" s="66" t="s">
        <v>1075</v>
      </c>
      <c r="B92" s="66" t="s">
        <v>639</v>
      </c>
      <c r="C92" s="184" t="s">
        <v>83</v>
      </c>
      <c r="E92" s="64"/>
    </row>
    <row r="93" spans="1:7" x14ac:dyDescent="0.3">
      <c r="A93" s="66" t="s">
        <v>1076</v>
      </c>
      <c r="B93" s="66" t="s">
        <v>144</v>
      </c>
      <c r="C93" s="184" t="s">
        <v>83</v>
      </c>
      <c r="E93" s="64"/>
    </row>
    <row r="94" spans="1:7" outlineLevel="1" x14ac:dyDescent="0.3">
      <c r="A94" s="66" t="s">
        <v>1077</v>
      </c>
      <c r="C94" s="184"/>
      <c r="E94" s="64"/>
    </row>
    <row r="95" spans="1:7" outlineLevel="1" x14ac:dyDescent="0.3">
      <c r="A95" s="66" t="s">
        <v>1078</v>
      </c>
      <c r="C95" s="184"/>
      <c r="E95" s="64"/>
    </row>
    <row r="96" spans="1:7" outlineLevel="1" x14ac:dyDescent="0.3">
      <c r="A96" s="66" t="s">
        <v>1079</v>
      </c>
      <c r="C96" s="184"/>
      <c r="E96" s="64"/>
    </row>
    <row r="97" spans="1:7" outlineLevel="1" x14ac:dyDescent="0.3">
      <c r="A97" s="66" t="s">
        <v>1080</v>
      </c>
      <c r="C97" s="184"/>
      <c r="E97" s="64"/>
    </row>
    <row r="98" spans="1:7" outlineLevel="1" x14ac:dyDescent="0.3">
      <c r="A98" s="66" t="s">
        <v>1081</v>
      </c>
      <c r="C98" s="184"/>
      <c r="E98" s="64"/>
    </row>
    <row r="99" spans="1:7" outlineLevel="1" x14ac:dyDescent="0.3">
      <c r="A99" s="66" t="s">
        <v>1082</v>
      </c>
      <c r="C99" s="184"/>
      <c r="E99" s="64"/>
    </row>
    <row r="100" spans="1:7" ht="15" customHeight="1" x14ac:dyDescent="0.3">
      <c r="A100" s="85"/>
      <c r="B100" s="86" t="s">
        <v>1083</v>
      </c>
      <c r="C100" s="85" t="s">
        <v>1000</v>
      </c>
      <c r="D100" s="85"/>
      <c r="E100" s="87"/>
      <c r="F100" s="88"/>
      <c r="G100" s="88"/>
    </row>
    <row r="101" spans="1:7" x14ac:dyDescent="0.3">
      <c r="A101" s="66" t="s">
        <v>1084</v>
      </c>
      <c r="B101" s="62" t="s">
        <v>649</v>
      </c>
      <c r="C101" s="184" t="s">
        <v>83</v>
      </c>
      <c r="E101" s="64"/>
    </row>
    <row r="102" spans="1:7" x14ac:dyDescent="0.3">
      <c r="A102" s="66" t="s">
        <v>1085</v>
      </c>
      <c r="B102" s="62" t="s">
        <v>651</v>
      </c>
      <c r="C102" s="184" t="s">
        <v>83</v>
      </c>
      <c r="E102" s="64"/>
    </row>
    <row r="103" spans="1:7" x14ac:dyDescent="0.3">
      <c r="A103" s="66" t="s">
        <v>1086</v>
      </c>
      <c r="B103" s="62" t="s">
        <v>653</v>
      </c>
      <c r="C103" s="184" t="s">
        <v>83</v>
      </c>
    </row>
    <row r="104" spans="1:7" x14ac:dyDescent="0.3">
      <c r="A104" s="66" t="s">
        <v>1087</v>
      </c>
      <c r="B104" s="62" t="s">
        <v>655</v>
      </c>
      <c r="C104" s="184" t="s">
        <v>83</v>
      </c>
    </row>
    <row r="105" spans="1:7" x14ac:dyDescent="0.3">
      <c r="A105" s="66" t="s">
        <v>1088</v>
      </c>
      <c r="B105" s="62" t="s">
        <v>657</v>
      </c>
      <c r="C105" s="184" t="s">
        <v>83</v>
      </c>
    </row>
    <row r="106" spans="1:7" outlineLevel="1" x14ac:dyDescent="0.3">
      <c r="A106" s="66" t="s">
        <v>1089</v>
      </c>
      <c r="B106" s="62"/>
      <c r="C106" s="184"/>
    </row>
    <row r="107" spans="1:7" outlineLevel="1" x14ac:dyDescent="0.3">
      <c r="A107" s="66" t="s">
        <v>1090</v>
      </c>
      <c r="B107" s="62"/>
      <c r="C107" s="184"/>
    </row>
    <row r="108" spans="1:7" outlineLevel="1" x14ac:dyDescent="0.3">
      <c r="A108" s="66" t="s">
        <v>1091</v>
      </c>
      <c r="B108" s="62"/>
      <c r="C108" s="184"/>
    </row>
    <row r="109" spans="1:7" outlineLevel="1" x14ac:dyDescent="0.3">
      <c r="A109" s="66" t="s">
        <v>1092</v>
      </c>
      <c r="B109" s="62"/>
      <c r="C109" s="184"/>
    </row>
    <row r="110" spans="1:7" ht="15" customHeight="1" x14ac:dyDescent="0.3">
      <c r="A110" s="85"/>
      <c r="B110" s="86" t="s">
        <v>1093</v>
      </c>
      <c r="C110" s="85" t="s">
        <v>1000</v>
      </c>
      <c r="D110" s="85"/>
      <c r="E110" s="87"/>
      <c r="F110" s="88"/>
      <c r="G110" s="88"/>
    </row>
    <row r="111" spans="1:7" x14ac:dyDescent="0.3">
      <c r="A111" s="66" t="s">
        <v>1094</v>
      </c>
      <c r="B111" s="66" t="s">
        <v>664</v>
      </c>
      <c r="C111" s="184" t="s">
        <v>83</v>
      </c>
      <c r="E111" s="64"/>
    </row>
    <row r="112" spans="1:7" outlineLevel="1" x14ac:dyDescent="0.3">
      <c r="A112" s="66" t="s">
        <v>1095</v>
      </c>
      <c r="C112" s="184"/>
      <c r="E112" s="64"/>
    </row>
    <row r="113" spans="1:7" outlineLevel="1" x14ac:dyDescent="0.3">
      <c r="A113" s="66" t="s">
        <v>1096</v>
      </c>
      <c r="C113" s="184"/>
      <c r="E113" s="64"/>
    </row>
    <row r="114" spans="1:7" outlineLevel="1" x14ac:dyDescent="0.3">
      <c r="A114" s="66" t="s">
        <v>1097</v>
      </c>
      <c r="C114" s="184"/>
      <c r="E114" s="64"/>
    </row>
    <row r="115" spans="1:7" outlineLevel="1" x14ac:dyDescent="0.3">
      <c r="A115" s="66" t="s">
        <v>1098</v>
      </c>
      <c r="C115" s="184"/>
      <c r="E115" s="64"/>
    </row>
    <row r="116" spans="1:7" ht="15" customHeight="1" x14ac:dyDescent="0.3">
      <c r="A116" s="85"/>
      <c r="B116" s="86" t="s">
        <v>1099</v>
      </c>
      <c r="C116" s="85" t="s">
        <v>670</v>
      </c>
      <c r="D116" s="85" t="s">
        <v>671</v>
      </c>
      <c r="E116" s="87"/>
      <c r="F116" s="85" t="s">
        <v>1000</v>
      </c>
      <c r="G116" s="85" t="s">
        <v>672</v>
      </c>
    </row>
    <row r="117" spans="1:7" x14ac:dyDescent="0.3">
      <c r="A117" s="66" t="s">
        <v>1100</v>
      </c>
      <c r="B117" s="83" t="s">
        <v>674</v>
      </c>
      <c r="C117" s="190" t="s">
        <v>83</v>
      </c>
      <c r="D117" s="80"/>
      <c r="E117" s="80"/>
      <c r="F117" s="99"/>
      <c r="G117" s="99"/>
    </row>
    <row r="118" spans="1:7" x14ac:dyDescent="0.3">
      <c r="A118" s="80"/>
      <c r="B118" s="116"/>
      <c r="C118" s="80"/>
      <c r="D118" s="80"/>
      <c r="E118" s="80"/>
      <c r="F118" s="99"/>
      <c r="G118" s="99"/>
    </row>
    <row r="119" spans="1:7" x14ac:dyDescent="0.3">
      <c r="B119" s="83" t="s">
        <v>675</v>
      </c>
      <c r="C119" s="80"/>
      <c r="D119" s="80"/>
      <c r="E119" s="80"/>
      <c r="F119" s="99"/>
      <c r="G119" s="99"/>
    </row>
    <row r="120" spans="1:7" x14ac:dyDescent="0.3">
      <c r="A120" s="66" t="s">
        <v>1101</v>
      </c>
      <c r="B120" s="83" t="s">
        <v>592</v>
      </c>
      <c r="C120" s="190" t="s">
        <v>83</v>
      </c>
      <c r="D120" s="191" t="s">
        <v>83</v>
      </c>
      <c r="E120" s="80"/>
      <c r="F120" s="204" t="str">
        <f t="shared" ref="F120:F143" si="0">IF($C$144=0,"",IF(C120="[for completion]","",C120/$C$144))</f>
        <v/>
      </c>
      <c r="G120" s="204" t="str">
        <f t="shared" ref="G120:G143" si="1">IF($D$144=0,"",IF(D120="[for completion]","",D120/$D$144))</f>
        <v/>
      </c>
    </row>
    <row r="121" spans="1:7" x14ac:dyDescent="0.3">
      <c r="A121" s="66" t="s">
        <v>1102</v>
      </c>
      <c r="B121" s="83" t="s">
        <v>592</v>
      </c>
      <c r="C121" s="190" t="s">
        <v>83</v>
      </c>
      <c r="D121" s="191" t="s">
        <v>83</v>
      </c>
      <c r="E121" s="80"/>
      <c r="F121" s="204" t="str">
        <f t="shared" si="0"/>
        <v/>
      </c>
      <c r="G121" s="204" t="str">
        <f t="shared" si="1"/>
        <v/>
      </c>
    </row>
    <row r="122" spans="1:7" x14ac:dyDescent="0.3">
      <c r="A122" s="66" t="s">
        <v>1103</v>
      </c>
      <c r="B122" s="83" t="s">
        <v>592</v>
      </c>
      <c r="C122" s="190" t="s">
        <v>83</v>
      </c>
      <c r="D122" s="191" t="s">
        <v>83</v>
      </c>
      <c r="E122" s="80"/>
      <c r="F122" s="204" t="str">
        <f t="shared" si="0"/>
        <v/>
      </c>
      <c r="G122" s="204" t="str">
        <f t="shared" si="1"/>
        <v/>
      </c>
    </row>
    <row r="123" spans="1:7" x14ac:dyDescent="0.3">
      <c r="A123" s="66" t="s">
        <v>1104</v>
      </c>
      <c r="B123" s="83" t="s">
        <v>592</v>
      </c>
      <c r="C123" s="190" t="s">
        <v>83</v>
      </c>
      <c r="D123" s="191" t="s">
        <v>83</v>
      </c>
      <c r="E123" s="80"/>
      <c r="F123" s="204" t="str">
        <f t="shared" si="0"/>
        <v/>
      </c>
      <c r="G123" s="204" t="str">
        <f t="shared" si="1"/>
        <v/>
      </c>
    </row>
    <row r="124" spans="1:7" x14ac:dyDescent="0.3">
      <c r="A124" s="66" t="s">
        <v>1105</v>
      </c>
      <c r="B124" s="83" t="s">
        <v>592</v>
      </c>
      <c r="C124" s="190" t="s">
        <v>83</v>
      </c>
      <c r="D124" s="191" t="s">
        <v>83</v>
      </c>
      <c r="E124" s="80"/>
      <c r="F124" s="204" t="str">
        <f t="shared" si="0"/>
        <v/>
      </c>
      <c r="G124" s="204" t="str">
        <f t="shared" si="1"/>
        <v/>
      </c>
    </row>
    <row r="125" spans="1:7" x14ac:dyDescent="0.3">
      <c r="A125" s="66" t="s">
        <v>1106</v>
      </c>
      <c r="B125" s="83" t="s">
        <v>592</v>
      </c>
      <c r="C125" s="190" t="s">
        <v>83</v>
      </c>
      <c r="D125" s="191" t="s">
        <v>83</v>
      </c>
      <c r="E125" s="80"/>
      <c r="F125" s="204" t="str">
        <f t="shared" si="0"/>
        <v/>
      </c>
      <c r="G125" s="204" t="str">
        <f t="shared" si="1"/>
        <v/>
      </c>
    </row>
    <row r="126" spans="1:7" x14ac:dyDescent="0.3">
      <c r="A126" s="66" t="s">
        <v>1107</v>
      </c>
      <c r="B126" s="83" t="s">
        <v>592</v>
      </c>
      <c r="C126" s="190" t="s">
        <v>83</v>
      </c>
      <c r="D126" s="191" t="s">
        <v>83</v>
      </c>
      <c r="E126" s="80"/>
      <c r="F126" s="204" t="str">
        <f t="shared" si="0"/>
        <v/>
      </c>
      <c r="G126" s="204" t="str">
        <f t="shared" si="1"/>
        <v/>
      </c>
    </row>
    <row r="127" spans="1:7" x14ac:dyDescent="0.3">
      <c r="A127" s="66" t="s">
        <v>1108</v>
      </c>
      <c r="B127" s="83" t="s">
        <v>592</v>
      </c>
      <c r="C127" s="190" t="s">
        <v>83</v>
      </c>
      <c r="D127" s="191" t="s">
        <v>83</v>
      </c>
      <c r="E127" s="80"/>
      <c r="F127" s="204" t="str">
        <f t="shared" si="0"/>
        <v/>
      </c>
      <c r="G127" s="204" t="str">
        <f t="shared" si="1"/>
        <v/>
      </c>
    </row>
    <row r="128" spans="1:7" x14ac:dyDescent="0.3">
      <c r="A128" s="66" t="s">
        <v>1109</v>
      </c>
      <c r="B128" s="83" t="s">
        <v>592</v>
      </c>
      <c r="C128" s="190" t="s">
        <v>83</v>
      </c>
      <c r="D128" s="191" t="s">
        <v>83</v>
      </c>
      <c r="E128" s="80"/>
      <c r="F128" s="204" t="str">
        <f t="shared" si="0"/>
        <v/>
      </c>
      <c r="G128" s="204" t="str">
        <f t="shared" si="1"/>
        <v/>
      </c>
    </row>
    <row r="129" spans="1:7" x14ac:dyDescent="0.3">
      <c r="A129" s="66" t="s">
        <v>1110</v>
      </c>
      <c r="B129" s="83" t="s">
        <v>592</v>
      </c>
      <c r="C129" s="190" t="s">
        <v>83</v>
      </c>
      <c r="D129" s="191" t="s">
        <v>83</v>
      </c>
      <c r="E129" s="83"/>
      <c r="F129" s="204" t="str">
        <f t="shared" si="0"/>
        <v/>
      </c>
      <c r="G129" s="204" t="str">
        <f t="shared" si="1"/>
        <v/>
      </c>
    </row>
    <row r="130" spans="1:7" x14ac:dyDescent="0.3">
      <c r="A130" s="66" t="s">
        <v>1111</v>
      </c>
      <c r="B130" s="83" t="s">
        <v>592</v>
      </c>
      <c r="C130" s="190" t="s">
        <v>83</v>
      </c>
      <c r="D130" s="191" t="s">
        <v>83</v>
      </c>
      <c r="E130" s="83"/>
      <c r="F130" s="204" t="str">
        <f t="shared" si="0"/>
        <v/>
      </c>
      <c r="G130" s="204" t="str">
        <f t="shared" si="1"/>
        <v/>
      </c>
    </row>
    <row r="131" spans="1:7" x14ac:dyDescent="0.3">
      <c r="A131" s="66" t="s">
        <v>1112</v>
      </c>
      <c r="B131" s="83" t="s">
        <v>592</v>
      </c>
      <c r="C131" s="190" t="s">
        <v>83</v>
      </c>
      <c r="D131" s="191" t="s">
        <v>83</v>
      </c>
      <c r="E131" s="83"/>
      <c r="F131" s="204" t="str">
        <f t="shared" si="0"/>
        <v/>
      </c>
      <c r="G131" s="204" t="str">
        <f t="shared" si="1"/>
        <v/>
      </c>
    </row>
    <row r="132" spans="1:7" x14ac:dyDescent="0.3">
      <c r="A132" s="66" t="s">
        <v>1113</v>
      </c>
      <c r="B132" s="83" t="s">
        <v>592</v>
      </c>
      <c r="C132" s="190" t="s">
        <v>83</v>
      </c>
      <c r="D132" s="191" t="s">
        <v>83</v>
      </c>
      <c r="E132" s="83"/>
      <c r="F132" s="204" t="str">
        <f t="shared" si="0"/>
        <v/>
      </c>
      <c r="G132" s="204" t="str">
        <f t="shared" si="1"/>
        <v/>
      </c>
    </row>
    <row r="133" spans="1:7" x14ac:dyDescent="0.3">
      <c r="A133" s="66" t="s">
        <v>1114</v>
      </c>
      <c r="B133" s="83" t="s">
        <v>592</v>
      </c>
      <c r="C133" s="190" t="s">
        <v>83</v>
      </c>
      <c r="D133" s="191" t="s">
        <v>83</v>
      </c>
      <c r="E133" s="83"/>
      <c r="F133" s="204" t="str">
        <f t="shared" si="0"/>
        <v/>
      </c>
      <c r="G133" s="204" t="str">
        <f t="shared" si="1"/>
        <v/>
      </c>
    </row>
    <row r="134" spans="1:7" x14ac:dyDescent="0.3">
      <c r="A134" s="66" t="s">
        <v>1115</v>
      </c>
      <c r="B134" s="83" t="s">
        <v>592</v>
      </c>
      <c r="C134" s="190" t="s">
        <v>83</v>
      </c>
      <c r="D134" s="191" t="s">
        <v>83</v>
      </c>
      <c r="E134" s="83"/>
      <c r="F134" s="204" t="str">
        <f t="shared" si="0"/>
        <v/>
      </c>
      <c r="G134" s="204" t="str">
        <f t="shared" si="1"/>
        <v/>
      </c>
    </row>
    <row r="135" spans="1:7" x14ac:dyDescent="0.3">
      <c r="A135" s="66" t="s">
        <v>1116</v>
      </c>
      <c r="B135" s="83" t="s">
        <v>592</v>
      </c>
      <c r="C135" s="190" t="s">
        <v>83</v>
      </c>
      <c r="D135" s="191" t="s">
        <v>83</v>
      </c>
      <c r="F135" s="204" t="str">
        <f t="shared" si="0"/>
        <v/>
      </c>
      <c r="G135" s="204" t="str">
        <f t="shared" si="1"/>
        <v/>
      </c>
    </row>
    <row r="136" spans="1:7" x14ac:dyDescent="0.3">
      <c r="A136" s="66" t="s">
        <v>1117</v>
      </c>
      <c r="B136" s="83" t="s">
        <v>592</v>
      </c>
      <c r="C136" s="190" t="s">
        <v>83</v>
      </c>
      <c r="D136" s="191" t="s">
        <v>83</v>
      </c>
      <c r="E136" s="103"/>
      <c r="F136" s="204" t="str">
        <f t="shared" si="0"/>
        <v/>
      </c>
      <c r="G136" s="204" t="str">
        <f t="shared" si="1"/>
        <v/>
      </c>
    </row>
    <row r="137" spans="1:7" x14ac:dyDescent="0.3">
      <c r="A137" s="66" t="s">
        <v>1118</v>
      </c>
      <c r="B137" s="83" t="s">
        <v>592</v>
      </c>
      <c r="C137" s="190" t="s">
        <v>83</v>
      </c>
      <c r="D137" s="191" t="s">
        <v>83</v>
      </c>
      <c r="E137" s="103"/>
      <c r="F137" s="204" t="str">
        <f t="shared" si="0"/>
        <v/>
      </c>
      <c r="G137" s="204" t="str">
        <f t="shared" si="1"/>
        <v/>
      </c>
    </row>
    <row r="138" spans="1:7" x14ac:dyDescent="0.3">
      <c r="A138" s="66" t="s">
        <v>1119</v>
      </c>
      <c r="B138" s="83" t="s">
        <v>592</v>
      </c>
      <c r="C138" s="190" t="s">
        <v>83</v>
      </c>
      <c r="D138" s="191" t="s">
        <v>83</v>
      </c>
      <c r="E138" s="103"/>
      <c r="F138" s="204" t="str">
        <f t="shared" si="0"/>
        <v/>
      </c>
      <c r="G138" s="204" t="str">
        <f t="shared" si="1"/>
        <v/>
      </c>
    </row>
    <row r="139" spans="1:7" x14ac:dyDescent="0.3">
      <c r="A139" s="66" t="s">
        <v>1120</v>
      </c>
      <c r="B139" s="83" t="s">
        <v>592</v>
      </c>
      <c r="C139" s="190" t="s">
        <v>83</v>
      </c>
      <c r="D139" s="191" t="s">
        <v>83</v>
      </c>
      <c r="E139" s="103"/>
      <c r="F139" s="204" t="str">
        <f t="shared" si="0"/>
        <v/>
      </c>
      <c r="G139" s="204" t="str">
        <f t="shared" si="1"/>
        <v/>
      </c>
    </row>
    <row r="140" spans="1:7" x14ac:dyDescent="0.3">
      <c r="A140" s="66" t="s">
        <v>1121</v>
      </c>
      <c r="B140" s="83" t="s">
        <v>592</v>
      </c>
      <c r="C140" s="190" t="s">
        <v>83</v>
      </c>
      <c r="D140" s="191" t="s">
        <v>83</v>
      </c>
      <c r="E140" s="103"/>
      <c r="F140" s="204" t="str">
        <f t="shared" si="0"/>
        <v/>
      </c>
      <c r="G140" s="204" t="str">
        <f t="shared" si="1"/>
        <v/>
      </c>
    </row>
    <row r="141" spans="1:7" x14ac:dyDescent="0.3">
      <c r="A141" s="66" t="s">
        <v>1122</v>
      </c>
      <c r="B141" s="83" t="s">
        <v>592</v>
      </c>
      <c r="C141" s="190" t="s">
        <v>83</v>
      </c>
      <c r="D141" s="191" t="s">
        <v>83</v>
      </c>
      <c r="E141" s="103"/>
      <c r="F141" s="204" t="str">
        <f t="shared" si="0"/>
        <v/>
      </c>
      <c r="G141" s="204" t="str">
        <f t="shared" si="1"/>
        <v/>
      </c>
    </row>
    <row r="142" spans="1:7" x14ac:dyDescent="0.3">
      <c r="A142" s="66" t="s">
        <v>1123</v>
      </c>
      <c r="B142" s="83" t="s">
        <v>592</v>
      </c>
      <c r="C142" s="190" t="s">
        <v>83</v>
      </c>
      <c r="D142" s="191" t="s">
        <v>83</v>
      </c>
      <c r="E142" s="103"/>
      <c r="F142" s="204" t="str">
        <f t="shared" si="0"/>
        <v/>
      </c>
      <c r="G142" s="204" t="str">
        <f t="shared" si="1"/>
        <v/>
      </c>
    </row>
    <row r="143" spans="1:7" x14ac:dyDescent="0.3">
      <c r="A143" s="66" t="s">
        <v>1124</v>
      </c>
      <c r="B143" s="83" t="s">
        <v>592</v>
      </c>
      <c r="C143" s="190" t="s">
        <v>83</v>
      </c>
      <c r="D143" s="191" t="s">
        <v>83</v>
      </c>
      <c r="E143" s="103"/>
      <c r="F143" s="204" t="str">
        <f t="shared" si="0"/>
        <v/>
      </c>
      <c r="G143" s="204" t="str">
        <f t="shared" si="1"/>
        <v/>
      </c>
    </row>
    <row r="144" spans="1:7" x14ac:dyDescent="0.3">
      <c r="A144" s="66" t="s">
        <v>1125</v>
      </c>
      <c r="B144" s="93" t="s">
        <v>146</v>
      </c>
      <c r="C144" s="192">
        <f>SUM(C120:C143)</f>
        <v>0</v>
      </c>
      <c r="D144" s="91">
        <f>SUM(D120:D143)</f>
        <v>0</v>
      </c>
      <c r="E144" s="103"/>
      <c r="F144" s="205">
        <f>SUM(F120:F143)</f>
        <v>0</v>
      </c>
      <c r="G144" s="205">
        <f>SUM(G120:G143)</f>
        <v>0</v>
      </c>
    </row>
    <row r="145" spans="1:7" ht="15" customHeight="1" x14ac:dyDescent="0.3">
      <c r="A145" s="85"/>
      <c r="B145" s="86" t="s">
        <v>1126</v>
      </c>
      <c r="C145" s="85" t="s">
        <v>670</v>
      </c>
      <c r="D145" s="85" t="s">
        <v>671</v>
      </c>
      <c r="E145" s="87"/>
      <c r="F145" s="85" t="s">
        <v>1000</v>
      </c>
      <c r="G145" s="85" t="s">
        <v>672</v>
      </c>
    </row>
    <row r="146" spans="1:7" x14ac:dyDescent="0.3">
      <c r="A146" s="66" t="s">
        <v>1127</v>
      </c>
      <c r="B146" s="66" t="s">
        <v>703</v>
      </c>
      <c r="C146" s="184" t="s">
        <v>83</v>
      </c>
      <c r="G146" s="66"/>
    </row>
    <row r="147" spans="1:7" x14ac:dyDescent="0.3">
      <c r="G147" s="66"/>
    </row>
    <row r="148" spans="1:7" x14ac:dyDescent="0.3">
      <c r="B148" s="83" t="s">
        <v>704</v>
      </c>
      <c r="G148" s="66"/>
    </row>
    <row r="149" spans="1:7" x14ac:dyDescent="0.3">
      <c r="A149" s="66" t="s">
        <v>1128</v>
      </c>
      <c r="B149" s="66" t="s">
        <v>706</v>
      </c>
      <c r="C149" s="190" t="s">
        <v>83</v>
      </c>
      <c r="D149" s="191" t="s">
        <v>83</v>
      </c>
      <c r="F149" s="204" t="str">
        <f t="shared" ref="F149:F163" si="2">IF($C$157=0,"",IF(C149="[for completion]","",C149/$C$157))</f>
        <v/>
      </c>
      <c r="G149" s="204" t="str">
        <f t="shared" ref="G149:G163" si="3">IF($D$157=0,"",IF(D149="[for completion]","",D149/$D$157))</f>
        <v/>
      </c>
    </row>
    <row r="150" spans="1:7" x14ac:dyDescent="0.3">
      <c r="A150" s="66" t="s">
        <v>1129</v>
      </c>
      <c r="B150" s="66" t="s">
        <v>708</v>
      </c>
      <c r="C150" s="190" t="s">
        <v>83</v>
      </c>
      <c r="D150" s="191" t="s">
        <v>83</v>
      </c>
      <c r="F150" s="204" t="str">
        <f t="shared" si="2"/>
        <v/>
      </c>
      <c r="G150" s="204" t="str">
        <f t="shared" si="3"/>
        <v/>
      </c>
    </row>
    <row r="151" spans="1:7" x14ac:dyDescent="0.3">
      <c r="A151" s="66" t="s">
        <v>1130</v>
      </c>
      <c r="B151" s="66" t="s">
        <v>710</v>
      </c>
      <c r="C151" s="190" t="s">
        <v>83</v>
      </c>
      <c r="D151" s="191" t="s">
        <v>83</v>
      </c>
      <c r="F151" s="204" t="str">
        <f t="shared" si="2"/>
        <v/>
      </c>
      <c r="G151" s="204" t="str">
        <f t="shared" si="3"/>
        <v/>
      </c>
    </row>
    <row r="152" spans="1:7" x14ac:dyDescent="0.3">
      <c r="A152" s="66" t="s">
        <v>1131</v>
      </c>
      <c r="B152" s="66" t="s">
        <v>712</v>
      </c>
      <c r="C152" s="190" t="s">
        <v>83</v>
      </c>
      <c r="D152" s="191" t="s">
        <v>83</v>
      </c>
      <c r="F152" s="204" t="str">
        <f t="shared" si="2"/>
        <v/>
      </c>
      <c r="G152" s="204" t="str">
        <f t="shared" si="3"/>
        <v/>
      </c>
    </row>
    <row r="153" spans="1:7" x14ac:dyDescent="0.3">
      <c r="A153" s="66" t="s">
        <v>1132</v>
      </c>
      <c r="B153" s="66" t="s">
        <v>714</v>
      </c>
      <c r="C153" s="190" t="s">
        <v>83</v>
      </c>
      <c r="D153" s="191" t="s">
        <v>83</v>
      </c>
      <c r="F153" s="204" t="str">
        <f t="shared" si="2"/>
        <v/>
      </c>
      <c r="G153" s="204" t="str">
        <f t="shared" si="3"/>
        <v/>
      </c>
    </row>
    <row r="154" spans="1:7" x14ac:dyDescent="0.3">
      <c r="A154" s="66" t="s">
        <v>1133</v>
      </c>
      <c r="B154" s="66" t="s">
        <v>716</v>
      </c>
      <c r="C154" s="190" t="s">
        <v>83</v>
      </c>
      <c r="D154" s="191" t="s">
        <v>83</v>
      </c>
      <c r="F154" s="204" t="str">
        <f t="shared" si="2"/>
        <v/>
      </c>
      <c r="G154" s="204" t="str">
        <f t="shared" si="3"/>
        <v/>
      </c>
    </row>
    <row r="155" spans="1:7" x14ac:dyDescent="0.3">
      <c r="A155" s="66" t="s">
        <v>1134</v>
      </c>
      <c r="B155" s="66" t="s">
        <v>718</v>
      </c>
      <c r="C155" s="190" t="s">
        <v>83</v>
      </c>
      <c r="D155" s="191" t="s">
        <v>83</v>
      </c>
      <c r="F155" s="204" t="str">
        <f t="shared" si="2"/>
        <v/>
      </c>
      <c r="G155" s="204" t="str">
        <f t="shared" si="3"/>
        <v/>
      </c>
    </row>
    <row r="156" spans="1:7" x14ac:dyDescent="0.3">
      <c r="A156" s="66" t="s">
        <v>1135</v>
      </c>
      <c r="B156" s="66" t="s">
        <v>720</v>
      </c>
      <c r="C156" s="190" t="s">
        <v>83</v>
      </c>
      <c r="D156" s="191" t="s">
        <v>83</v>
      </c>
      <c r="F156" s="204" t="str">
        <f t="shared" si="2"/>
        <v/>
      </c>
      <c r="G156" s="204" t="str">
        <f t="shared" si="3"/>
        <v/>
      </c>
    </row>
    <row r="157" spans="1:7" x14ac:dyDescent="0.3">
      <c r="A157" s="66" t="s">
        <v>1136</v>
      </c>
      <c r="B157" s="93" t="s">
        <v>146</v>
      </c>
      <c r="C157" s="190">
        <f>SUM(C149:C156)</f>
        <v>0</v>
      </c>
      <c r="D157" s="191">
        <f>SUM(D149:D156)</f>
        <v>0</v>
      </c>
      <c r="F157" s="184">
        <f>SUM(F149:F156)</f>
        <v>0</v>
      </c>
      <c r="G157" s="184">
        <f>SUM(G149:G156)</f>
        <v>0</v>
      </c>
    </row>
    <row r="158" spans="1:7" outlineLevel="1" x14ac:dyDescent="0.3">
      <c r="A158" s="66" t="s">
        <v>1137</v>
      </c>
      <c r="B158" s="95" t="s">
        <v>723</v>
      </c>
      <c r="C158" s="190"/>
      <c r="D158" s="191"/>
      <c r="F158" s="204" t="str">
        <f t="shared" si="2"/>
        <v/>
      </c>
      <c r="G158" s="204" t="str">
        <f t="shared" si="3"/>
        <v/>
      </c>
    </row>
    <row r="159" spans="1:7" outlineLevel="1" x14ac:dyDescent="0.3">
      <c r="A159" s="66" t="s">
        <v>1138</v>
      </c>
      <c r="B159" s="95" t="s">
        <v>725</v>
      </c>
      <c r="C159" s="190"/>
      <c r="D159" s="191"/>
      <c r="F159" s="204" t="str">
        <f t="shared" si="2"/>
        <v/>
      </c>
      <c r="G159" s="204" t="str">
        <f t="shared" si="3"/>
        <v/>
      </c>
    </row>
    <row r="160" spans="1:7" outlineLevel="1" x14ac:dyDescent="0.3">
      <c r="A160" s="66" t="s">
        <v>1139</v>
      </c>
      <c r="B160" s="95" t="s">
        <v>727</v>
      </c>
      <c r="C160" s="190"/>
      <c r="D160" s="191"/>
      <c r="F160" s="204" t="str">
        <f t="shared" si="2"/>
        <v/>
      </c>
      <c r="G160" s="204" t="str">
        <f t="shared" si="3"/>
        <v/>
      </c>
    </row>
    <row r="161" spans="1:7" outlineLevel="1" x14ac:dyDescent="0.3">
      <c r="A161" s="66" t="s">
        <v>1140</v>
      </c>
      <c r="B161" s="95" t="s">
        <v>729</v>
      </c>
      <c r="C161" s="190"/>
      <c r="D161" s="191"/>
      <c r="F161" s="204" t="str">
        <f t="shared" si="2"/>
        <v/>
      </c>
      <c r="G161" s="204" t="str">
        <f t="shared" si="3"/>
        <v/>
      </c>
    </row>
    <row r="162" spans="1:7" outlineLevel="1" x14ac:dyDescent="0.3">
      <c r="A162" s="66" t="s">
        <v>1141</v>
      </c>
      <c r="B162" s="95" t="s">
        <v>731</v>
      </c>
      <c r="C162" s="190"/>
      <c r="D162" s="191"/>
      <c r="F162" s="204" t="str">
        <f t="shared" si="2"/>
        <v/>
      </c>
      <c r="G162" s="204" t="str">
        <f t="shared" si="3"/>
        <v/>
      </c>
    </row>
    <row r="163" spans="1:7" outlineLevel="1" x14ac:dyDescent="0.3">
      <c r="A163" s="66" t="s">
        <v>1142</v>
      </c>
      <c r="B163" s="95" t="s">
        <v>733</v>
      </c>
      <c r="C163" s="190"/>
      <c r="D163" s="191"/>
      <c r="F163" s="204" t="str">
        <f t="shared" si="2"/>
        <v/>
      </c>
      <c r="G163" s="204" t="str">
        <f t="shared" si="3"/>
        <v/>
      </c>
    </row>
    <row r="164" spans="1:7" outlineLevel="1" x14ac:dyDescent="0.3">
      <c r="A164" s="66" t="s">
        <v>1143</v>
      </c>
      <c r="B164" s="95"/>
      <c r="F164" s="92"/>
      <c r="G164" s="92"/>
    </row>
    <row r="165" spans="1:7" outlineLevel="1" x14ac:dyDescent="0.3">
      <c r="A165" s="66" t="s">
        <v>1144</v>
      </c>
      <c r="B165" s="95"/>
      <c r="F165" s="92"/>
      <c r="G165" s="92"/>
    </row>
    <row r="166" spans="1:7" outlineLevel="1" x14ac:dyDescent="0.3">
      <c r="A166" s="66" t="s">
        <v>1145</v>
      </c>
      <c r="B166" s="95"/>
      <c r="F166" s="92"/>
      <c r="G166" s="92"/>
    </row>
    <row r="167" spans="1:7" ht="15" customHeight="1" x14ac:dyDescent="0.3">
      <c r="A167" s="85"/>
      <c r="B167" s="86" t="s">
        <v>1146</v>
      </c>
      <c r="C167" s="85" t="s">
        <v>670</v>
      </c>
      <c r="D167" s="85" t="s">
        <v>671</v>
      </c>
      <c r="E167" s="87"/>
      <c r="F167" s="85" t="s">
        <v>1000</v>
      </c>
      <c r="G167" s="85" t="s">
        <v>672</v>
      </c>
    </row>
    <row r="168" spans="1:7" x14ac:dyDescent="0.3">
      <c r="A168" s="66" t="s">
        <v>1147</v>
      </c>
      <c r="B168" s="66" t="s">
        <v>703</v>
      </c>
      <c r="C168" s="184" t="s">
        <v>116</v>
      </c>
      <c r="G168" s="66"/>
    </row>
    <row r="169" spans="1:7" x14ac:dyDescent="0.3">
      <c r="G169" s="66"/>
    </row>
    <row r="170" spans="1:7" x14ac:dyDescent="0.3">
      <c r="B170" s="83" t="s">
        <v>704</v>
      </c>
      <c r="G170" s="66"/>
    </row>
    <row r="171" spans="1:7" x14ac:dyDescent="0.3">
      <c r="A171" s="66" t="s">
        <v>1148</v>
      </c>
      <c r="B171" s="66" t="s">
        <v>706</v>
      </c>
      <c r="C171" s="190" t="s">
        <v>116</v>
      </c>
      <c r="D171" s="191" t="s">
        <v>116</v>
      </c>
      <c r="F171" s="204" t="str">
        <f>IF($C$179=0,"",IF(C171="[Mark as ND1 if not relevant]","",C171/$C$179))</f>
        <v/>
      </c>
      <c r="G171" s="204" t="str">
        <f>IF($D$179=0,"",IF(D171="[Mark as ND1 if not relevant]","",D171/$D$179))</f>
        <v/>
      </c>
    </row>
    <row r="172" spans="1:7" x14ac:dyDescent="0.3">
      <c r="A172" s="66" t="s">
        <v>1149</v>
      </c>
      <c r="B172" s="66" t="s">
        <v>708</v>
      </c>
      <c r="C172" s="190" t="s">
        <v>116</v>
      </c>
      <c r="D172" s="191" t="s">
        <v>116</v>
      </c>
      <c r="F172" s="204" t="str">
        <f t="shared" ref="F172:F178" si="4">IF($C$179=0,"",IF(C172="[Mark as ND1 if not relevant]","",C172/$C$179))</f>
        <v/>
      </c>
      <c r="G172" s="204" t="str">
        <f t="shared" ref="G172:G178" si="5">IF($D$179=0,"",IF(D172="[Mark as ND1 if not relevant]","",D172/$D$179))</f>
        <v/>
      </c>
    </row>
    <row r="173" spans="1:7" x14ac:dyDescent="0.3">
      <c r="A173" s="66" t="s">
        <v>1150</v>
      </c>
      <c r="B173" s="66" t="s">
        <v>710</v>
      </c>
      <c r="C173" s="190" t="s">
        <v>116</v>
      </c>
      <c r="D173" s="191" t="s">
        <v>116</v>
      </c>
      <c r="F173" s="204" t="str">
        <f t="shared" si="4"/>
        <v/>
      </c>
      <c r="G173" s="204" t="str">
        <f t="shared" si="5"/>
        <v/>
      </c>
    </row>
    <row r="174" spans="1:7" x14ac:dyDescent="0.3">
      <c r="A174" s="66" t="s">
        <v>1151</v>
      </c>
      <c r="B174" s="66" t="s">
        <v>712</v>
      </c>
      <c r="C174" s="190" t="s">
        <v>116</v>
      </c>
      <c r="D174" s="191" t="s">
        <v>116</v>
      </c>
      <c r="F174" s="204" t="str">
        <f t="shared" si="4"/>
        <v/>
      </c>
      <c r="G174" s="204" t="str">
        <f t="shared" si="5"/>
        <v/>
      </c>
    </row>
    <row r="175" spans="1:7" x14ac:dyDescent="0.3">
      <c r="A175" s="66" t="s">
        <v>1152</v>
      </c>
      <c r="B175" s="66" t="s">
        <v>714</v>
      </c>
      <c r="C175" s="190" t="s">
        <v>116</v>
      </c>
      <c r="D175" s="191" t="s">
        <v>116</v>
      </c>
      <c r="F175" s="204" t="str">
        <f t="shared" si="4"/>
        <v/>
      </c>
      <c r="G175" s="204" t="str">
        <f t="shared" si="5"/>
        <v/>
      </c>
    </row>
    <row r="176" spans="1:7" x14ac:dyDescent="0.3">
      <c r="A176" s="66" t="s">
        <v>1153</v>
      </c>
      <c r="B176" s="66" t="s">
        <v>716</v>
      </c>
      <c r="C176" s="190" t="s">
        <v>116</v>
      </c>
      <c r="D176" s="191" t="s">
        <v>116</v>
      </c>
      <c r="F176" s="204" t="str">
        <f t="shared" si="4"/>
        <v/>
      </c>
      <c r="G176" s="204" t="str">
        <f t="shared" si="5"/>
        <v/>
      </c>
    </row>
    <row r="177" spans="1:7" x14ac:dyDescent="0.3">
      <c r="A177" s="66" t="s">
        <v>1154</v>
      </c>
      <c r="B177" s="66" t="s">
        <v>718</v>
      </c>
      <c r="C177" s="190" t="s">
        <v>116</v>
      </c>
      <c r="D177" s="191" t="s">
        <v>116</v>
      </c>
      <c r="F177" s="204" t="str">
        <f t="shared" si="4"/>
        <v/>
      </c>
      <c r="G177" s="204" t="str">
        <f t="shared" si="5"/>
        <v/>
      </c>
    </row>
    <row r="178" spans="1:7" x14ac:dyDescent="0.3">
      <c r="A178" s="66" t="s">
        <v>1155</v>
      </c>
      <c r="B178" s="66" t="s">
        <v>720</v>
      </c>
      <c r="C178" s="190" t="s">
        <v>116</v>
      </c>
      <c r="D178" s="191" t="s">
        <v>116</v>
      </c>
      <c r="F178" s="204" t="str">
        <f t="shared" si="4"/>
        <v/>
      </c>
      <c r="G178" s="204" t="str">
        <f t="shared" si="5"/>
        <v/>
      </c>
    </row>
    <row r="179" spans="1:7" x14ac:dyDescent="0.3">
      <c r="A179" s="66" t="s">
        <v>1156</v>
      </c>
      <c r="B179" s="93" t="s">
        <v>146</v>
      </c>
      <c r="C179" s="190">
        <f>SUM(C171:C178)</f>
        <v>0</v>
      </c>
      <c r="D179" s="191">
        <f>SUM(D171:D178)</f>
        <v>0</v>
      </c>
      <c r="F179" s="184">
        <f>SUM(F171:F178)</f>
        <v>0</v>
      </c>
      <c r="G179" s="184">
        <f>SUM(G171:G178)</f>
        <v>0</v>
      </c>
    </row>
    <row r="180" spans="1:7" outlineLevel="1" x14ac:dyDescent="0.3">
      <c r="A180" s="66" t="s">
        <v>1157</v>
      </c>
      <c r="B180" s="95" t="s">
        <v>723</v>
      </c>
      <c r="C180" s="190"/>
      <c r="D180" s="191"/>
      <c r="F180" s="204" t="str">
        <f t="shared" ref="F180:F185" si="6">IF($C$179=0,"",IF(C180="[for completion]","",C180/$C$179))</f>
        <v/>
      </c>
      <c r="G180" s="204" t="str">
        <f t="shared" ref="G180:G185" si="7">IF($D$179=0,"",IF(D180="[for completion]","",D180/$D$179))</f>
        <v/>
      </c>
    </row>
    <row r="181" spans="1:7" outlineLevel="1" x14ac:dyDescent="0.3">
      <c r="A181" s="66" t="s">
        <v>1158</v>
      </c>
      <c r="B181" s="95" t="s">
        <v>725</v>
      </c>
      <c r="C181" s="190"/>
      <c r="D181" s="191"/>
      <c r="F181" s="204" t="str">
        <f t="shared" si="6"/>
        <v/>
      </c>
      <c r="G181" s="204" t="str">
        <f t="shared" si="7"/>
        <v/>
      </c>
    </row>
    <row r="182" spans="1:7" outlineLevel="1" x14ac:dyDescent="0.3">
      <c r="A182" s="66" t="s">
        <v>1159</v>
      </c>
      <c r="B182" s="95" t="s">
        <v>727</v>
      </c>
      <c r="C182" s="190"/>
      <c r="D182" s="191"/>
      <c r="F182" s="204" t="str">
        <f t="shared" si="6"/>
        <v/>
      </c>
      <c r="G182" s="204" t="str">
        <f t="shared" si="7"/>
        <v/>
      </c>
    </row>
    <row r="183" spans="1:7" outlineLevel="1" x14ac:dyDescent="0.3">
      <c r="A183" s="66" t="s">
        <v>1160</v>
      </c>
      <c r="B183" s="95" t="s">
        <v>729</v>
      </c>
      <c r="C183" s="190"/>
      <c r="D183" s="191"/>
      <c r="F183" s="204" t="str">
        <f t="shared" si="6"/>
        <v/>
      </c>
      <c r="G183" s="204" t="str">
        <f t="shared" si="7"/>
        <v/>
      </c>
    </row>
    <row r="184" spans="1:7" outlineLevel="1" x14ac:dyDescent="0.3">
      <c r="A184" s="66" t="s">
        <v>1161</v>
      </c>
      <c r="B184" s="95" t="s">
        <v>731</v>
      </c>
      <c r="C184" s="190"/>
      <c r="D184" s="191"/>
      <c r="F184" s="204" t="str">
        <f t="shared" si="6"/>
        <v/>
      </c>
      <c r="G184" s="204" t="str">
        <f t="shared" si="7"/>
        <v/>
      </c>
    </row>
    <row r="185" spans="1:7" outlineLevel="1" x14ac:dyDescent="0.3">
      <c r="A185" s="66" t="s">
        <v>1162</v>
      </c>
      <c r="B185" s="95" t="s">
        <v>733</v>
      </c>
      <c r="C185" s="190"/>
      <c r="D185" s="191"/>
      <c r="F185" s="204" t="str">
        <f t="shared" si="6"/>
        <v/>
      </c>
      <c r="G185" s="204" t="str">
        <f t="shared" si="7"/>
        <v/>
      </c>
    </row>
    <row r="186" spans="1:7" outlineLevel="1" x14ac:dyDescent="0.3">
      <c r="A186" s="66" t="s">
        <v>1163</v>
      </c>
      <c r="B186" s="95"/>
      <c r="F186" s="92"/>
      <c r="G186" s="92"/>
    </row>
    <row r="187" spans="1:7" outlineLevel="1" x14ac:dyDescent="0.3">
      <c r="A187" s="66" t="s">
        <v>1164</v>
      </c>
      <c r="B187" s="95"/>
      <c r="F187" s="92"/>
      <c r="G187" s="92"/>
    </row>
    <row r="188" spans="1:7" outlineLevel="1" x14ac:dyDescent="0.3">
      <c r="A188" s="66" t="s">
        <v>1165</v>
      </c>
      <c r="B188" s="95"/>
      <c r="F188" s="92"/>
      <c r="G188" s="92"/>
    </row>
    <row r="189" spans="1:7" ht="15" customHeight="1" x14ac:dyDescent="0.3">
      <c r="A189" s="85"/>
      <c r="B189" s="86" t="s">
        <v>1166</v>
      </c>
      <c r="C189" s="85" t="s">
        <v>1000</v>
      </c>
      <c r="D189" s="85"/>
      <c r="E189" s="87"/>
      <c r="F189" s="85"/>
      <c r="G189" s="85"/>
    </row>
    <row r="190" spans="1:7" x14ac:dyDescent="0.3">
      <c r="A190" s="66" t="s">
        <v>1167</v>
      </c>
      <c r="B190" s="83" t="s">
        <v>592</v>
      </c>
      <c r="C190" s="184" t="s">
        <v>83</v>
      </c>
      <c r="E190" s="103"/>
      <c r="F190" s="103"/>
      <c r="G190" s="103"/>
    </row>
    <row r="191" spans="1:7" x14ac:dyDescent="0.3">
      <c r="A191" s="66" t="s">
        <v>1168</v>
      </c>
      <c r="B191" s="83" t="s">
        <v>592</v>
      </c>
      <c r="C191" s="184" t="s">
        <v>83</v>
      </c>
      <c r="E191" s="103"/>
      <c r="F191" s="103"/>
      <c r="G191" s="103"/>
    </row>
    <row r="192" spans="1:7" x14ac:dyDescent="0.3">
      <c r="A192" s="66" t="s">
        <v>1169</v>
      </c>
      <c r="B192" s="83" t="s">
        <v>592</v>
      </c>
      <c r="C192" s="184" t="s">
        <v>83</v>
      </c>
      <c r="E192" s="103"/>
      <c r="F192" s="103"/>
      <c r="G192" s="103"/>
    </row>
    <row r="193" spans="1:7" x14ac:dyDescent="0.3">
      <c r="A193" s="66" t="s">
        <v>1170</v>
      </c>
      <c r="B193" s="83" t="s">
        <v>592</v>
      </c>
      <c r="C193" s="184" t="s">
        <v>83</v>
      </c>
      <c r="E193" s="103"/>
      <c r="F193" s="103"/>
      <c r="G193" s="103"/>
    </row>
    <row r="194" spans="1:7" x14ac:dyDescent="0.3">
      <c r="A194" s="66" t="s">
        <v>1171</v>
      </c>
      <c r="B194" s="83" t="s">
        <v>592</v>
      </c>
      <c r="C194" s="184" t="s">
        <v>83</v>
      </c>
      <c r="E194" s="103"/>
      <c r="F194" s="103"/>
      <c r="G194" s="103"/>
    </row>
    <row r="195" spans="1:7" x14ac:dyDescent="0.3">
      <c r="A195" s="66" t="s">
        <v>1172</v>
      </c>
      <c r="B195" s="169" t="s">
        <v>592</v>
      </c>
      <c r="C195" s="184" t="s">
        <v>83</v>
      </c>
      <c r="E195" s="103"/>
      <c r="F195" s="103"/>
      <c r="G195" s="103"/>
    </row>
    <row r="196" spans="1:7" x14ac:dyDescent="0.3">
      <c r="A196" s="66" t="s">
        <v>1173</v>
      </c>
      <c r="B196" s="83" t="s">
        <v>592</v>
      </c>
      <c r="C196" s="184" t="s">
        <v>83</v>
      </c>
      <c r="E196" s="103"/>
      <c r="F196" s="103"/>
      <c r="G196" s="103"/>
    </row>
    <row r="197" spans="1:7" x14ac:dyDescent="0.3">
      <c r="A197" s="66" t="s">
        <v>1174</v>
      </c>
      <c r="B197" s="83" t="s">
        <v>592</v>
      </c>
      <c r="C197" s="184" t="s">
        <v>83</v>
      </c>
      <c r="E197" s="103"/>
      <c r="F197" s="103"/>
    </row>
    <row r="198" spans="1:7" x14ac:dyDescent="0.3">
      <c r="A198" s="66" t="s">
        <v>1175</v>
      </c>
      <c r="B198" s="83" t="s">
        <v>592</v>
      </c>
      <c r="C198" s="184" t="s">
        <v>83</v>
      </c>
      <c r="E198" s="103"/>
      <c r="F198" s="103"/>
    </row>
    <row r="199" spans="1:7" x14ac:dyDescent="0.3">
      <c r="A199" s="66" t="s">
        <v>1176</v>
      </c>
      <c r="B199" s="83" t="s">
        <v>592</v>
      </c>
      <c r="C199" s="184" t="s">
        <v>83</v>
      </c>
      <c r="E199" s="103"/>
      <c r="F199" s="103"/>
    </row>
    <row r="200" spans="1:7" x14ac:dyDescent="0.3">
      <c r="A200" s="66" t="s">
        <v>1177</v>
      </c>
      <c r="B200" s="83" t="s">
        <v>592</v>
      </c>
      <c r="C200" s="184" t="s">
        <v>83</v>
      </c>
      <c r="E200" s="103"/>
      <c r="F200" s="103"/>
    </row>
    <row r="201" spans="1:7" x14ac:dyDescent="0.3">
      <c r="A201" s="66" t="s">
        <v>1178</v>
      </c>
      <c r="B201" s="83" t="s">
        <v>592</v>
      </c>
      <c r="C201" s="184" t="s">
        <v>83</v>
      </c>
      <c r="E201" s="103"/>
      <c r="F201" s="103"/>
    </row>
    <row r="202" spans="1:7" x14ac:dyDescent="0.3">
      <c r="A202" s="66" t="s">
        <v>1179</v>
      </c>
      <c r="B202" s="83" t="s">
        <v>592</v>
      </c>
      <c r="C202" s="184" t="s">
        <v>83</v>
      </c>
    </row>
    <row r="203" spans="1:7" x14ac:dyDescent="0.3">
      <c r="A203" s="66" t="s">
        <v>1180</v>
      </c>
      <c r="B203" s="83" t="s">
        <v>592</v>
      </c>
      <c r="C203" s="184" t="s">
        <v>83</v>
      </c>
    </row>
    <row r="204" spans="1:7" x14ac:dyDescent="0.3">
      <c r="A204" s="66" t="s">
        <v>1181</v>
      </c>
      <c r="B204" s="83" t="s">
        <v>592</v>
      </c>
      <c r="C204" s="184" t="s">
        <v>83</v>
      </c>
    </row>
    <row r="205" spans="1:7" x14ac:dyDescent="0.3">
      <c r="A205" s="66" t="s">
        <v>1182</v>
      </c>
      <c r="B205" s="83" t="s">
        <v>592</v>
      </c>
      <c r="C205" s="184" t="s">
        <v>83</v>
      </c>
    </row>
    <row r="206" spans="1:7" x14ac:dyDescent="0.3">
      <c r="A206" s="66" t="s">
        <v>1183</v>
      </c>
      <c r="B206" s="83" t="s">
        <v>592</v>
      </c>
      <c r="C206" s="184" t="s">
        <v>83</v>
      </c>
    </row>
    <row r="207" spans="1:7" outlineLevel="1" x14ac:dyDescent="0.3">
      <c r="A207" s="66" t="s">
        <v>1184</v>
      </c>
    </row>
    <row r="208" spans="1:7" outlineLevel="1" x14ac:dyDescent="0.3">
      <c r="A208" s="66" t="s">
        <v>1185</v>
      </c>
    </row>
    <row r="209" spans="1:1" outlineLevel="1" x14ac:dyDescent="0.3">
      <c r="A209" s="66" t="s">
        <v>1186</v>
      </c>
    </row>
    <row r="210" spans="1:1" outlineLevel="1" x14ac:dyDescent="0.3">
      <c r="A210" s="66" t="s">
        <v>1187</v>
      </c>
    </row>
    <row r="211" spans="1:1" outlineLevel="1" x14ac:dyDescent="0.3">
      <c r="A211" s="66" t="s">
        <v>1188</v>
      </c>
    </row>
  </sheetData>
  <sheetProtection algorithmName="SHA-512" hashValue="oJDWA2AE7qE62Z+kBUEMp+j763XS3iZb6Yu9QGq9+9X1BnthoWLCR+ZgCYaCU8VoiIDSURxwjnzZORHOV3EHqQ==" saltValue="Vw0hs3du2XTAqeSBVAuBiw=="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89" customFormat="1" ht="31.2" x14ac:dyDescent="0.3">
      <c r="A1" s="187" t="s">
        <v>1189</v>
      </c>
      <c r="B1" s="187"/>
      <c r="C1" s="195" t="s">
        <v>2061</v>
      </c>
      <c r="D1" s="23"/>
      <c r="E1" s="23"/>
      <c r="F1" s="23"/>
      <c r="G1" s="23"/>
      <c r="H1" s="23"/>
      <c r="I1" s="23"/>
      <c r="J1" s="23"/>
      <c r="K1" s="23"/>
      <c r="L1" s="23"/>
      <c r="M1" s="23"/>
    </row>
    <row r="2" spans="1:13" x14ac:dyDescent="0.3">
      <c r="B2" s="64"/>
      <c r="C2" s="64"/>
    </row>
    <row r="3" spans="1:13" x14ac:dyDescent="0.3">
      <c r="A3" s="121" t="s">
        <v>1190</v>
      </c>
      <c r="B3" s="122"/>
      <c r="C3" s="64"/>
    </row>
    <row r="4" spans="1:13" x14ac:dyDescent="0.3">
      <c r="C4" s="64"/>
    </row>
    <row r="5" spans="1:13" ht="18" x14ac:dyDescent="0.3">
      <c r="A5" s="77" t="s">
        <v>81</v>
      </c>
      <c r="B5" s="77" t="s">
        <v>1191</v>
      </c>
      <c r="C5" s="123" t="s">
        <v>1568</v>
      </c>
    </row>
    <row r="6" spans="1:13" ht="259.2" x14ac:dyDescent="0.3">
      <c r="A6" s="1" t="s">
        <v>1192</v>
      </c>
      <c r="B6" s="80" t="s">
        <v>1193</v>
      </c>
      <c r="C6" s="615" t="s">
        <v>2996</v>
      </c>
    </row>
    <row r="7" spans="1:13" ht="57.6" x14ac:dyDescent="0.3">
      <c r="A7" s="1" t="s">
        <v>1194</v>
      </c>
      <c r="B7" s="80" t="s">
        <v>1195</v>
      </c>
      <c r="C7" s="615" t="s">
        <v>2997</v>
      </c>
    </row>
    <row r="8" spans="1:13" ht="43.2" x14ac:dyDescent="0.3">
      <c r="A8" s="1" t="s">
        <v>1196</v>
      </c>
      <c r="B8" s="80" t="s">
        <v>1197</v>
      </c>
      <c r="C8" s="615" t="s">
        <v>2998</v>
      </c>
    </row>
    <row r="9" spans="1:13" x14ac:dyDescent="0.3">
      <c r="A9" s="1" t="s">
        <v>1198</v>
      </c>
      <c r="B9" s="80" t="s">
        <v>1199</v>
      </c>
      <c r="C9" s="615" t="s">
        <v>2999</v>
      </c>
    </row>
    <row r="10" spans="1:13" ht="44.25" customHeight="1" x14ac:dyDescent="0.3">
      <c r="A10" s="1" t="s">
        <v>1200</v>
      </c>
      <c r="B10" s="80" t="s">
        <v>1414</v>
      </c>
      <c r="C10" s="632" t="s">
        <v>3000</v>
      </c>
    </row>
    <row r="11" spans="1:13" ht="54.75" customHeight="1" x14ac:dyDescent="0.3">
      <c r="A11" s="1" t="s">
        <v>1201</v>
      </c>
      <c r="B11" s="80" t="s">
        <v>1202</v>
      </c>
      <c r="C11" s="615" t="s">
        <v>3001</v>
      </c>
    </row>
    <row r="12" spans="1:13" ht="28.8" x14ac:dyDescent="0.3">
      <c r="A12" s="1" t="s">
        <v>1203</v>
      </c>
      <c r="B12" s="80" t="s">
        <v>1204</v>
      </c>
      <c r="C12" s="615" t="s">
        <v>3002</v>
      </c>
    </row>
    <row r="13" spans="1:13" ht="57.6" x14ac:dyDescent="0.3">
      <c r="A13" s="1" t="s">
        <v>1205</v>
      </c>
      <c r="B13" s="80" t="s">
        <v>1206</v>
      </c>
      <c r="C13" s="615" t="s">
        <v>3003</v>
      </c>
    </row>
    <row r="14" spans="1:13" ht="57.6" x14ac:dyDescent="0.3">
      <c r="A14" s="1" t="s">
        <v>1207</v>
      </c>
      <c r="B14" s="80" t="s">
        <v>1208</v>
      </c>
      <c r="C14" s="615" t="s">
        <v>3004</v>
      </c>
    </row>
    <row r="15" spans="1:13" x14ac:dyDescent="0.3">
      <c r="A15" s="1" t="s">
        <v>1209</v>
      </c>
      <c r="B15" s="80" t="s">
        <v>1210</v>
      </c>
      <c r="C15" s="615" t="s">
        <v>3005</v>
      </c>
    </row>
    <row r="16" spans="1:13" ht="28.8" x14ac:dyDescent="0.3">
      <c r="A16" s="1" t="s">
        <v>1211</v>
      </c>
      <c r="B16" s="84" t="s">
        <v>1212</v>
      </c>
      <c r="C16" s="615" t="s">
        <v>3006</v>
      </c>
    </row>
    <row r="17" spans="1:13" ht="30" customHeight="1" x14ac:dyDescent="0.3">
      <c r="A17" s="1" t="s">
        <v>1213</v>
      </c>
      <c r="B17" s="84" t="s">
        <v>1214</v>
      </c>
      <c r="C17" s="615" t="s">
        <v>3007</v>
      </c>
    </row>
    <row r="18" spans="1:13" x14ac:dyDescent="0.3">
      <c r="A18" s="1" t="s">
        <v>1215</v>
      </c>
      <c r="B18" s="84" t="s">
        <v>1216</v>
      </c>
      <c r="C18" s="615" t="s">
        <v>3008</v>
      </c>
    </row>
    <row r="19" spans="1:13" s="266" customFormat="1" x14ac:dyDescent="0.3">
      <c r="A19" s="222" t="s">
        <v>2512</v>
      </c>
      <c r="B19" s="80" t="s">
        <v>2575</v>
      </c>
      <c r="C19" s="283"/>
      <c r="D19" s="2"/>
      <c r="E19" s="2"/>
      <c r="F19" s="2"/>
      <c r="G19" s="2"/>
      <c r="H19" s="2"/>
      <c r="I19" s="2"/>
      <c r="J19" s="2"/>
    </row>
    <row r="20" spans="1:13" s="266" customFormat="1" x14ac:dyDescent="0.3">
      <c r="A20" s="222" t="s">
        <v>2513</v>
      </c>
      <c r="B20" s="80" t="s">
        <v>2576</v>
      </c>
      <c r="D20" s="2"/>
      <c r="E20" s="2"/>
      <c r="F20" s="2"/>
      <c r="G20" s="2"/>
      <c r="H20" s="2"/>
      <c r="I20" s="2"/>
      <c r="J20" s="2"/>
    </row>
    <row r="21" spans="1:13" s="266" customFormat="1" x14ac:dyDescent="0.3">
      <c r="A21" s="222" t="s">
        <v>2514</v>
      </c>
      <c r="B21" s="80" t="s">
        <v>2574</v>
      </c>
      <c r="C21" s="283"/>
      <c r="D21" s="2"/>
      <c r="E21" s="2"/>
      <c r="F21" s="2"/>
      <c r="G21" s="2"/>
      <c r="H21" s="2"/>
      <c r="I21" s="2"/>
      <c r="J21" s="2"/>
    </row>
    <row r="22" spans="1:13" s="266" customFormat="1" x14ac:dyDescent="0.3">
      <c r="A22" s="222" t="s">
        <v>2515</v>
      </c>
      <c r="B22" s="2"/>
      <c r="C22" s="2"/>
      <c r="D22" s="2"/>
      <c r="E22" s="2"/>
      <c r="F22" s="2"/>
      <c r="G22" s="2"/>
      <c r="H22" s="2"/>
      <c r="I22" s="2"/>
      <c r="J22" s="2"/>
    </row>
    <row r="23" spans="1:13" outlineLevel="1" x14ac:dyDescent="0.3">
      <c r="A23" s="1" t="s">
        <v>1217</v>
      </c>
      <c r="B23" s="81" t="s">
        <v>1218</v>
      </c>
      <c r="C23" s="615" t="s">
        <v>3009</v>
      </c>
    </row>
    <row r="24" spans="1:13" ht="43.2" outlineLevel="1" x14ac:dyDescent="0.3">
      <c r="A24" s="1" t="s">
        <v>1219</v>
      </c>
      <c r="B24" s="116"/>
      <c r="C24" s="615" t="s">
        <v>3010</v>
      </c>
    </row>
    <row r="25" spans="1:13" outlineLevel="1" x14ac:dyDescent="0.3">
      <c r="A25" s="1" t="s">
        <v>1220</v>
      </c>
      <c r="B25" s="116"/>
      <c r="C25" s="615" t="s">
        <v>3011</v>
      </c>
    </row>
    <row r="26" spans="1:13" outlineLevel="1" x14ac:dyDescent="0.3">
      <c r="A26" s="1" t="s">
        <v>1221</v>
      </c>
      <c r="B26" s="116"/>
      <c r="C26" s="66"/>
    </row>
    <row r="27" spans="1:13" outlineLevel="1" x14ac:dyDescent="0.3">
      <c r="A27" s="1" t="s">
        <v>1222</v>
      </c>
      <c r="B27" s="116"/>
      <c r="C27" s="66"/>
    </row>
    <row r="28" spans="1:13" s="266" customFormat="1" ht="18" outlineLevel="1" x14ac:dyDescent="0.3">
      <c r="A28" s="156"/>
      <c r="B28" s="330" t="s">
        <v>2577</v>
      </c>
      <c r="C28" s="123" t="s">
        <v>1568</v>
      </c>
      <c r="D28" s="2"/>
      <c r="E28" s="2"/>
      <c r="F28" s="2"/>
      <c r="G28" s="2"/>
      <c r="H28" s="2"/>
      <c r="I28" s="2"/>
      <c r="J28" s="2"/>
      <c r="K28" s="2"/>
      <c r="L28" s="2"/>
      <c r="M28" s="2"/>
    </row>
    <row r="29" spans="1:13" s="266" customFormat="1" outlineLevel="1" x14ac:dyDescent="0.3">
      <c r="A29" s="107" t="s">
        <v>1224</v>
      </c>
      <c r="B29" s="80" t="s">
        <v>2575</v>
      </c>
      <c r="C29" s="283"/>
      <c r="D29" s="2"/>
      <c r="E29" s="2"/>
      <c r="F29" s="2"/>
      <c r="G29" s="2"/>
      <c r="H29" s="2"/>
      <c r="I29" s="2"/>
      <c r="J29" s="2"/>
      <c r="K29" s="2"/>
      <c r="L29" s="2"/>
      <c r="M29" s="2"/>
    </row>
    <row r="30" spans="1:13" s="266" customFormat="1" outlineLevel="1" x14ac:dyDescent="0.3">
      <c r="A30" s="107" t="s">
        <v>1227</v>
      </c>
      <c r="B30" s="80" t="s">
        <v>2576</v>
      </c>
      <c r="C30" s="283"/>
      <c r="D30" s="2"/>
      <c r="E30" s="2"/>
      <c r="F30" s="2"/>
      <c r="G30" s="2"/>
      <c r="H30" s="2"/>
      <c r="I30" s="2"/>
      <c r="J30" s="2"/>
      <c r="K30" s="2"/>
      <c r="L30" s="2"/>
      <c r="M30" s="2"/>
    </row>
    <row r="31" spans="1:13" s="266" customFormat="1" outlineLevel="1" x14ac:dyDescent="0.3">
      <c r="A31" s="107" t="s">
        <v>1230</v>
      </c>
      <c r="B31" s="80" t="s">
        <v>2574</v>
      </c>
      <c r="C31" s="283"/>
      <c r="D31" s="2"/>
      <c r="E31" s="2"/>
      <c r="F31" s="2"/>
      <c r="G31" s="2"/>
      <c r="H31" s="2"/>
      <c r="I31" s="2"/>
      <c r="J31" s="2"/>
      <c r="K31" s="2"/>
      <c r="L31" s="2"/>
      <c r="M31" s="2"/>
    </row>
    <row r="32" spans="1:13" s="266" customFormat="1" outlineLevel="1" x14ac:dyDescent="0.3">
      <c r="A32" s="107" t="s">
        <v>1233</v>
      </c>
      <c r="B32" s="116"/>
      <c r="C32" s="283"/>
      <c r="D32" s="2"/>
      <c r="E32" s="2"/>
      <c r="F32" s="2"/>
      <c r="G32" s="2"/>
      <c r="H32" s="2"/>
      <c r="I32" s="2"/>
      <c r="J32" s="2"/>
      <c r="K32" s="2"/>
      <c r="L32" s="2"/>
      <c r="M32" s="2"/>
    </row>
    <row r="33" spans="1:13" s="266" customFormat="1" outlineLevel="1" x14ac:dyDescent="0.3">
      <c r="A33" s="107" t="s">
        <v>1234</v>
      </c>
      <c r="B33" s="116"/>
      <c r="C33" s="283"/>
      <c r="D33" s="2"/>
      <c r="E33" s="2"/>
      <c r="F33" s="2"/>
      <c r="G33" s="2"/>
      <c r="H33" s="2"/>
      <c r="I33" s="2"/>
      <c r="J33" s="2"/>
      <c r="K33" s="2"/>
      <c r="L33" s="2"/>
      <c r="M33" s="2"/>
    </row>
    <row r="34" spans="1:13" s="266" customFormat="1" outlineLevel="1" x14ac:dyDescent="0.3">
      <c r="A34" s="107" t="s">
        <v>1554</v>
      </c>
      <c r="B34" s="116"/>
      <c r="C34" s="283"/>
      <c r="D34" s="2"/>
      <c r="E34" s="2"/>
      <c r="F34" s="2"/>
      <c r="G34" s="2"/>
      <c r="H34" s="2"/>
      <c r="I34" s="2"/>
      <c r="J34" s="2"/>
      <c r="K34" s="2"/>
      <c r="L34" s="2"/>
      <c r="M34" s="2"/>
    </row>
    <row r="35" spans="1:13" s="266" customFormat="1" outlineLevel="1" x14ac:dyDescent="0.3">
      <c r="A35" s="107" t="s">
        <v>2588</v>
      </c>
      <c r="B35" s="116"/>
      <c r="C35" s="283"/>
      <c r="D35" s="2"/>
      <c r="E35" s="2"/>
      <c r="F35" s="2"/>
      <c r="G35" s="2"/>
      <c r="H35" s="2"/>
      <c r="I35" s="2"/>
      <c r="J35" s="2"/>
      <c r="K35" s="2"/>
      <c r="L35" s="2"/>
      <c r="M35" s="2"/>
    </row>
    <row r="36" spans="1:13" s="266" customFormat="1" outlineLevel="1" x14ac:dyDescent="0.3">
      <c r="A36" s="107" t="s">
        <v>2589</v>
      </c>
      <c r="B36" s="116"/>
      <c r="C36" s="283"/>
      <c r="D36" s="2"/>
      <c r="E36" s="2"/>
      <c r="F36" s="2"/>
      <c r="G36" s="2"/>
      <c r="H36" s="2"/>
      <c r="I36" s="2"/>
      <c r="J36" s="2"/>
      <c r="K36" s="2"/>
      <c r="L36" s="2"/>
      <c r="M36" s="2"/>
    </row>
    <row r="37" spans="1:13" s="266" customFormat="1" outlineLevel="1" x14ac:dyDescent="0.3">
      <c r="A37" s="107" t="s">
        <v>2590</v>
      </c>
      <c r="B37" s="116"/>
      <c r="C37" s="283"/>
      <c r="D37" s="2"/>
      <c r="E37" s="2"/>
      <c r="F37" s="2"/>
      <c r="G37" s="2"/>
      <c r="H37" s="2"/>
      <c r="I37" s="2"/>
      <c r="J37" s="2"/>
      <c r="K37" s="2"/>
      <c r="L37" s="2"/>
      <c r="M37" s="2"/>
    </row>
    <row r="38" spans="1:13" s="266" customFormat="1" outlineLevel="1" x14ac:dyDescent="0.3">
      <c r="A38" s="107" t="s">
        <v>2591</v>
      </c>
      <c r="B38" s="116"/>
      <c r="C38" s="283"/>
      <c r="D38" s="2"/>
      <c r="E38" s="2"/>
      <c r="F38" s="2"/>
      <c r="G38" s="2"/>
      <c r="H38" s="2"/>
      <c r="I38" s="2"/>
      <c r="J38" s="2"/>
      <c r="K38" s="2"/>
      <c r="L38" s="2"/>
      <c r="M38" s="2"/>
    </row>
    <row r="39" spans="1:13" s="266" customFormat="1" outlineLevel="1" x14ac:dyDescent="0.3">
      <c r="A39" s="107" t="s">
        <v>2592</v>
      </c>
      <c r="B39" s="116"/>
      <c r="C39" s="283"/>
      <c r="D39" s="2"/>
      <c r="E39" s="2"/>
      <c r="F39" s="2"/>
      <c r="G39" s="2"/>
      <c r="H39" s="2"/>
      <c r="I39" s="2"/>
      <c r="J39" s="2"/>
      <c r="K39" s="2"/>
      <c r="L39" s="2"/>
      <c r="M39" s="2"/>
    </row>
    <row r="40" spans="1:13" s="266" customFormat="1" outlineLevel="1" x14ac:dyDescent="0.3">
      <c r="A40" s="107" t="s">
        <v>2593</v>
      </c>
      <c r="B40" s="116"/>
      <c r="C40" s="283"/>
      <c r="D40" s="2"/>
      <c r="E40" s="2"/>
      <c r="F40" s="2"/>
      <c r="G40" s="2"/>
      <c r="H40" s="2"/>
      <c r="I40" s="2"/>
      <c r="J40" s="2"/>
      <c r="K40" s="2"/>
      <c r="L40" s="2"/>
      <c r="M40" s="2"/>
    </row>
    <row r="41" spans="1:13" s="266" customFormat="1" outlineLevel="1" x14ac:dyDescent="0.3">
      <c r="A41" s="107" t="s">
        <v>2594</v>
      </c>
      <c r="B41" s="116"/>
      <c r="C41" s="283"/>
      <c r="D41" s="2"/>
      <c r="E41" s="2"/>
      <c r="F41" s="2"/>
      <c r="G41" s="2"/>
      <c r="H41" s="2"/>
      <c r="I41" s="2"/>
      <c r="J41" s="2"/>
      <c r="K41" s="2"/>
      <c r="L41" s="2"/>
      <c r="M41" s="2"/>
    </row>
    <row r="42" spans="1:13" s="266" customFormat="1" outlineLevel="1" x14ac:dyDescent="0.3">
      <c r="A42" s="107" t="s">
        <v>2595</v>
      </c>
      <c r="B42" s="116"/>
      <c r="C42" s="283"/>
      <c r="D42" s="2"/>
      <c r="E42" s="2"/>
      <c r="F42" s="2"/>
      <c r="G42" s="2"/>
      <c r="H42" s="2"/>
      <c r="I42" s="2"/>
      <c r="J42" s="2"/>
      <c r="K42" s="2"/>
      <c r="L42" s="2"/>
      <c r="M42" s="2"/>
    </row>
    <row r="43" spans="1:13" s="266" customFormat="1" outlineLevel="1" x14ac:dyDescent="0.3">
      <c r="A43" s="107" t="s">
        <v>2596</v>
      </c>
      <c r="B43" s="116"/>
      <c r="C43" s="283"/>
      <c r="D43" s="2"/>
      <c r="E43" s="2"/>
      <c r="F43" s="2"/>
      <c r="G43" s="2"/>
      <c r="H43" s="2"/>
      <c r="I43" s="2"/>
      <c r="J43" s="2"/>
      <c r="K43" s="2"/>
      <c r="L43" s="2"/>
      <c r="M43" s="2"/>
    </row>
    <row r="44" spans="1:13" ht="18" x14ac:dyDescent="0.3">
      <c r="A44" s="77"/>
      <c r="B44" s="77" t="s">
        <v>2578</v>
      </c>
      <c r="C44" s="123" t="s">
        <v>1223</v>
      </c>
    </row>
    <row r="45" spans="1:13" x14ac:dyDescent="0.3">
      <c r="A45" s="1" t="s">
        <v>1235</v>
      </c>
      <c r="B45" s="84" t="s">
        <v>1225</v>
      </c>
      <c r="C45" s="66" t="s">
        <v>1226</v>
      </c>
    </row>
    <row r="46" spans="1:13" x14ac:dyDescent="0.3">
      <c r="A46" s="222" t="s">
        <v>2580</v>
      </c>
      <c r="B46" s="84" t="s">
        <v>1228</v>
      </c>
      <c r="C46" s="66" t="s">
        <v>1229</v>
      </c>
    </row>
    <row r="47" spans="1:13" x14ac:dyDescent="0.3">
      <c r="A47" s="222" t="s">
        <v>2581</v>
      </c>
      <c r="B47" s="84" t="s">
        <v>1231</v>
      </c>
      <c r="C47" s="66" t="s">
        <v>1232</v>
      </c>
    </row>
    <row r="48" spans="1:13" outlineLevel="1" x14ac:dyDescent="0.3">
      <c r="A48" s="1" t="s">
        <v>1236</v>
      </c>
      <c r="B48" s="83"/>
      <c r="C48" s="66"/>
    </row>
    <row r="49" spans="1:3" outlineLevel="1" x14ac:dyDescent="0.3">
      <c r="A49" s="222" t="s">
        <v>1237</v>
      </c>
      <c r="B49" s="83"/>
      <c r="C49" s="66"/>
    </row>
    <row r="50" spans="1:3" outlineLevel="1" x14ac:dyDescent="0.3">
      <c r="A50" s="222" t="s">
        <v>1238</v>
      </c>
      <c r="B50" s="84"/>
      <c r="C50" s="66"/>
    </row>
    <row r="51" spans="1:3" ht="18" x14ac:dyDescent="0.3">
      <c r="A51" s="77"/>
      <c r="B51" s="77" t="s">
        <v>2579</v>
      </c>
      <c r="C51" s="123" t="s">
        <v>1568</v>
      </c>
    </row>
    <row r="52" spans="1:3" ht="172.8" x14ac:dyDescent="0.3">
      <c r="A52" s="1" t="s">
        <v>2582</v>
      </c>
      <c r="B52" s="633" t="s">
        <v>3012</v>
      </c>
      <c r="C52" s="615" t="s">
        <v>3013</v>
      </c>
    </row>
    <row r="53" spans="1:3" ht="187.2" x14ac:dyDescent="0.3">
      <c r="A53" s="1" t="s">
        <v>2583</v>
      </c>
      <c r="B53" s="630" t="s">
        <v>2801</v>
      </c>
      <c r="C53" s="615" t="s">
        <v>3014</v>
      </c>
    </row>
    <row r="54" spans="1:3" x14ac:dyDescent="0.3">
      <c r="A54" s="222" t="s">
        <v>2584</v>
      </c>
      <c r="B54" s="83"/>
    </row>
    <row r="55" spans="1:3" x14ac:dyDescent="0.3">
      <c r="A55" s="222" t="s">
        <v>2585</v>
      </c>
      <c r="B55" s="83"/>
    </row>
    <row r="56" spans="1:3" x14ac:dyDescent="0.3">
      <c r="A56" s="222" t="s">
        <v>2586</v>
      </c>
      <c r="B56" s="83"/>
    </row>
    <row r="57" spans="1:3" x14ac:dyDescent="0.3">
      <c r="A57" s="222" t="s">
        <v>2587</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FtJIbA0c3OkiGQh04KqPhWqm2ACx5B0ivlc+PLvgP7zxzYal9qvaMrx2gN43T5tptIo1Mlp2bdGNWU8pVsIwWQ==" saltValue="a1fWiKbfHCQlA5foY8aO3A=="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Sheet1</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 Insert Nat Trans Templ'!Print_Area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Cao, Eko</cp:lastModifiedBy>
  <cp:lastPrinted>2016-05-20T08:25:54Z</cp:lastPrinted>
  <dcterms:created xsi:type="dcterms:W3CDTF">2016-04-21T08:07:20Z</dcterms:created>
  <dcterms:modified xsi:type="dcterms:W3CDTF">2021-11-12T22:22:58Z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